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49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40" i="9" l="1"/>
  <c r="BG39" i="9"/>
  <c r="BG38" i="9"/>
  <c r="BG37" i="9"/>
  <c r="BG36" i="9"/>
  <c r="BG35" i="9"/>
  <c r="BG34"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AM40" i="9"/>
  <c r="U40" i="9"/>
  <c r="C40" i="9"/>
  <c r="BW39" i="9"/>
  <c r="AM39" i="9"/>
  <c r="C39" i="9"/>
  <c r="BW38" i="9"/>
  <c r="AM38" i="9"/>
  <c r="C38" i="9"/>
  <c r="AM37" i="9"/>
  <c r="C37" i="9"/>
  <c r="AM36" i="9"/>
  <c r="BW34" i="9"/>
  <c r="BW35" i="9" s="1"/>
  <c r="BW36" i="9" s="1"/>
  <c r="BW37" i="9" s="1"/>
  <c r="C34" i="9"/>
  <c r="C35" i="9" s="1"/>
  <c r="C36" i="9" l="1"/>
  <c r="U34" i="9"/>
  <c r="U35" i="9" s="1"/>
  <c r="U36" i="9" s="1"/>
  <c r="U37" i="9" s="1"/>
  <c r="U38" i="9" s="1"/>
  <c r="U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BE38" i="9" s="1"/>
  <c r="BE39" i="9" s="1"/>
  <c r="BE40" i="9" s="1"/>
  <c r="CO34" i="9" l="1"/>
  <c r="CO35" i="9" s="1"/>
  <c r="CO36" i="9" s="1"/>
  <c r="CO37" i="9" s="1"/>
  <c r="CO38" i="9" s="1"/>
  <c r="CO39" i="9" s="1"/>
</calcChain>
</file>

<file path=xl/sharedStrings.xml><?xml version="1.0" encoding="utf-8"?>
<sst xmlns="http://schemas.openxmlformats.org/spreadsheetml/2006/main" count="1063" uniqueCount="568">
  <si>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</si>
  <si>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</si>
  <si>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</si>
  <si>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</si>
  <si>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</si>
  <si>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</si>
  <si>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</si>
  <si>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</si>
  <si>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</si>
  <si>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</si>
  <si>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</si>
  <si>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</si>
  <si>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</si>
  <si>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</si>
  <si>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</si>
  <si>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</si>
  <si>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</si>
  <si>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</si>
  <si>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</si>
  <si>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</si>
  <si>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</si>
  <si>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</si>
  <si>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</si>
  <si>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</si>
  <si>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</si>
  <si>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</si>
  <si>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</si>
  <si>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</si>
  <si>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</si>
  <si>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</si>
  <si>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</si>
  <si>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</si>
  <si>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</si>
  <si>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</si>
  <si>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</si>
  <si>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</si>
  <si>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</si>
  <si>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</si>
  <si>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</si>
  <si>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</si>
  <si>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</si>
  <si>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</si>
  <si>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</si>
  <si>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</si>
  <si>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</si>
  <si>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</si>
  <si>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</si>
  <si>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</si>
  <si>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</si>
  <si>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</si>
  <si>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</si>
  <si>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</si>
  <si>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</si>
  <si>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</si>
  <si>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</si>
  <si>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</si>
  <si>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</si>
  <si>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</si>
  <si>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</si>
  <si>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</si>
  <si>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</si>
  <si>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</si>
  <si>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</si>
  <si>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</si>
  <si>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</si>
  <si>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</si>
  <si>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</si>
  <si>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</si>
  <si>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</si>
  <si>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</si>
  <si>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</si>
  <si>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</si>
  <si>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</si>
  <si>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</si>
  <si>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</si>
  <si>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</si>
  <si>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</si>
  <si>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</si>
  <si>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</si>
  <si>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</si>
  <si>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</si>
  <si>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</si>
  <si>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</si>
  <si>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</si>
  <si>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</si>
  <si>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</si>
  <si>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</si>
  <si>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</si>
  <si>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</si>
  <si>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</si>
  <si>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</si>
  <si>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</si>
  <si>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</si>
  <si>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</si>
  <si>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</si>
  <si>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</si>
  <si>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</si>
  <si>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</si>
  <si>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</si>
  <si>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</si>
  <si>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</si>
  <si>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</si>
  <si>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</si>
  <si>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</si>
  <si>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</si>
  <si>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</si>
  <si>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</si>
  <si>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</si>
  <si>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</si>
  <si>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</si>
  <si>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</si>
  <si>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</si>
  <si>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</si>
  <si>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</si>
  <si>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</si>
  <si>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</si>
  <si>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</si>
  <si>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</si>
  <si>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</si>
  <si>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</si>
  <si>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</si>
  <si>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</si>
  <si>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</si>
  <si>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</si>
  <si>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</si>
  <si>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</si>
  <si>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</si>
  <si>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</si>
  <si>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</si>
  <si>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</si>
  <si>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</si>
  <si>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</si>
  <si>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</si>
  <si>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</si>
  <si>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</si>
  <si>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</si>
  <si>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</si>
  <si>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</si>
  <si>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</si>
  <si>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</si>
  <si>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</si>
  <si>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</si>
  <si>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</si>
  <si>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</si>
  <si>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</si>
  <si>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</si>
  <si>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</si>
  <si>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</si>
  <si>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</si>
  <si>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</si>
  <si>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</si>
  <si>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</si>
  <si>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</si>
  <si>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</si>
  <si>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</si>
  <si>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</si>
  <si>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</si>
  <si>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</si>
  <si>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</si>
  <si>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</si>
  <si>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</si>
  <si>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</si>
  <si>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</si>
  <si>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</si>
  <si>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</si>
  <si>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</si>
  <si>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</si>
  <si>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</si>
  <si>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</si>
  <si>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</si>
  <si>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</si>
  <si>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</si>
  <si>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</si>
  <si>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</si>
  <si>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</si>
  <si>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</si>
  <si>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</si>
  <si>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</si>
  <si>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</si>
  <si>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</si>
  <si>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</si>
  <si>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</si>
  <si>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</si>
  <si>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</si>
  <si>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</si>
  <si>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</si>
  <si>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</si>
  <si>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</si>
  <si>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</si>
  <si>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</si>
  <si>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</si>
  <si>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</si>
  <si>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大分県中津市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</si>
  <si>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</si>
  <si>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</si>
  <si>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</si>
  <si>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</si>
  <si>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</si>
  <si>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</si>
  <si>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</si>
  <si>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</si>
  <si>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</si>
  <si>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</si>
  <si>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</si>
  <si>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</si>
  <si>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</si>
  <si>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</si>
  <si>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</si>
  <si>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</si>
  <si>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</si>
  <si>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</si>
  <si>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</si>
  <si>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</si>
  <si>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</si>
  <si>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</si>
  <si>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</si>
  <si>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</si>
  <si>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</si>
  <si>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</si>
  <si>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</si>
  <si>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</si>
  <si>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</si>
  <si>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</si>
  <si>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</si>
  <si>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</si>
  <si>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</si>
  <si>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</si>
  <si>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</si>
  <si>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</si>
  <si>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</si>
  <si>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</si>
  <si>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</si>
  <si>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</si>
  <si>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</si>
  <si>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</si>
  <si>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</si>
  <si>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</si>
  <si>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</si>
  <si>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</si>
  <si>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</si>
  <si>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</si>
  <si>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</si>
  <si>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</si>
  <si>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</si>
  <si>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</si>
  <si>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</si>
  <si>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</si>
  <si>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</si>
  <si>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</si>
  <si>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</si>
  <si>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</si>
  <si>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</si>
  <si>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</si>
  <si>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</si>
  <si>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</si>
  <si>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</si>
  <si>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</si>
  <si>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</si>
  <si>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</si>
  <si>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</si>
  <si>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</si>
  <si>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</si>
  <si>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</si>
  <si>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</si>
  <si>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</si>
  <si>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</si>
  <si>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</si>
  <si>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</si>
  <si>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</si>
  <si>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</si>
  <si>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</si>
  <si>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</si>
  <si>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</si>
  <si>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</si>
  <si>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</si>
  <si>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</si>
  <si>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</si>
  <si>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</si>
  <si>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</si>
  <si>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</si>
  <si>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</si>
  <si>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</si>
  <si>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</si>
  <si>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</si>
  <si>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</si>
  <si>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</si>
  <si>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</si>
  <si>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</si>
  <si>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</si>
  <si>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</si>
  <si>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</si>
  <si>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</si>
  <si>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</si>
  <si>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</si>
  <si>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</si>
  <si>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</si>
  <si>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</si>
  <si>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</si>
  <si>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</si>
  <si>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</si>
  <si>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</si>
  <si>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</si>
  <si>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</si>
  <si>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</si>
  <si>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</si>
  <si>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</si>
  <si>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</si>
  <si>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</si>
  <si>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</si>
  <si>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</si>
  <si>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</si>
  <si>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</si>
  <si>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</si>
  <si>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</si>
  <si>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</si>
  <si>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</si>
  <si>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</si>
  <si>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</si>
  <si>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</si>
  <si>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</si>
  <si>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</si>
  <si>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</si>
  <si>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</si>
  <si>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</si>
  <si>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</si>
  <si>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</si>
  <si>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</si>
  <si>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</si>
  <si>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</si>
  <si>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</si>
  <si>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</si>
  <si>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</si>
  <si>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</si>
  <si>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</si>
  <si>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</si>
  <si>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</si>
  <si>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</si>
  <si>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</si>
  <si>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</si>
  <si>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</si>
  <si>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大分県中津市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</si>
  <si>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</si>
  <si>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</si>
  <si>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</si>
  <si>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</si>
  <si>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</si>
  <si>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</si>
  <si>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</si>
  <si>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</si>
  <si>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</si>
  <si>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</si>
  <si>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</si>
  <si>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</si>
  <si>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</si>
  <si>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</si>
  <si>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</si>
  <si>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</si>
  <si>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</si>
  <si>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</si>
  <si>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</si>
  <si>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</si>
  <si>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</si>
  <si>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</si>
  <si>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</si>
  <si>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</si>
  <si>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</si>
  <si>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</si>
  <si>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</si>
  <si>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</si>
  <si>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</si>
  <si>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</si>
  <si>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</si>
  <si>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</si>
  <si>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</si>
  <si>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介護保険事業特別会計（保険事業勘定）</t>
    <phoneticPr fontId="5"/>
  </si>
  <si>
    <t>介護保険事業特別会計（サービス事業勘定）</t>
    <phoneticPr fontId="5"/>
  </si>
  <si>
    <t>駐車場事業特別会計</t>
    <phoneticPr fontId="5"/>
  </si>
  <si>
    <t>後期高齢者医療特別会計</t>
    <phoneticPr fontId="5"/>
  </si>
  <si>
    <t>法適用企業</t>
    <phoneticPr fontId="5"/>
  </si>
  <si>
    <t>病院事業会計</t>
    <phoneticPr fontId="5"/>
  </si>
  <si>
    <t>公共下水道事業特別会計</t>
    <phoneticPr fontId="5"/>
  </si>
  <si>
    <t>特定環境保全公共下水道事業特別会計</t>
    <phoneticPr fontId="5"/>
  </si>
  <si>
    <t>農業集落排水事業特別会計</t>
    <phoneticPr fontId="5"/>
  </si>
  <si>
    <t>小規模集合排水事業特別会計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</si>
  <si>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</si>
  <si>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</si>
  <si>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</si>
  <si>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</si>
  <si>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</si>
  <si>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</si>
  <si>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</si>
  <si>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</si>
  <si>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</si>
  <si>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</si>
  <si>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</si>
  <si>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</si>
  <si>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</si>
  <si>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</si>
  <si>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</si>
  <si>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</si>
  <si>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</si>
  <si>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</si>
  <si>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</si>
  <si>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</si>
  <si>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</si>
  <si>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</si>
  <si>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</si>
  <si>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</si>
  <si>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</si>
  <si>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</si>
  <si>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</si>
  <si>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</si>
  <si>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</si>
  <si>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</si>
  <si>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</si>
  <si>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</si>
  <si>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</si>
  <si>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</si>
  <si>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</si>
  <si>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</si>
  <si>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</si>
  <si>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</si>
  <si>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</si>
  <si>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</si>
  <si>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</si>
  <si>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</si>
  <si>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</si>
  <si>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</si>
  <si>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</si>
  <si>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</si>
  <si>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</si>
  <si>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</si>
  <si>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</si>
  <si>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</si>
  <si>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</si>
  <si>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</si>
  <si>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</si>
  <si>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</si>
  <si>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</si>
  <si>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</si>
  <si>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</si>
  <si>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</si>
  <si>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</si>
  <si>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</si>
  <si>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</si>
  <si>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</si>
  <si>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</si>
  <si>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</si>
  <si>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</si>
  <si>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</si>
  <si>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</si>
  <si>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</si>
  <si>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</si>
  <si>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</si>
  <si>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</si>
  <si>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</si>
  <si>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</si>
  <si>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</si>
  <si>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</si>
  <si>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</si>
  <si>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</si>
  <si>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</si>
  <si>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</si>
  <si>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</si>
  <si>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</si>
  <si>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</si>
  <si>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</si>
  <si>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</si>
  <si>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</si>
  <si>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</si>
  <si>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</si>
  <si>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</si>
  <si>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</si>
  <si>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</si>
  <si>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</si>
  <si>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</si>
  <si>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</si>
  <si>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</si>
  <si>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</si>
  <si>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</si>
  <si>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</si>
  <si>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</si>
  <si>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</si>
  <si>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</si>
  <si>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</si>
  <si>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</si>
  <si>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</si>
  <si>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</si>
  <si>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</si>
  <si>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</si>
  <si>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</si>
  <si>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</si>
  <si>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</si>
  <si>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</si>
  <si>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</si>
  <si>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</si>
  <si>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</si>
  <si>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</si>
  <si>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</si>
  <si>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</si>
  <si>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</si>
  <si>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</si>
  <si>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</si>
  <si>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</si>
  <si>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</si>
  <si>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</si>
  <si>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</si>
  <si>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</si>
  <si>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</si>
  <si>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</si>
  <si>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</si>
  <si>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</si>
  <si>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</si>
  <si>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</si>
  <si>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</si>
  <si>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</si>
  <si>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</si>
  <si>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</si>
  <si>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</si>
  <si>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1.53</t>
  </si>
  <si>
    <t>▲ 1.78</t>
  </si>
  <si>
    <t>▲ 6.45</t>
  </si>
  <si>
    <t>▲ 1.55</t>
  </si>
  <si>
    <t>病院事業会計</t>
  </si>
  <si>
    <t>一般会計</t>
  </si>
  <si>
    <t>水道事業会計</t>
  </si>
  <si>
    <t>国民健康保険事業特別会計（事業勘定）</t>
  </si>
  <si>
    <t>介護保険事業特別会計（保険事業勘定）</t>
  </si>
  <si>
    <t>公共下水道事業特別会計</t>
  </si>
  <si>
    <t>農業集落排水事業特別会計</t>
  </si>
  <si>
    <t>ケーブルネットワーク事業特別会計</t>
  </si>
  <si>
    <t>その他会計（赤字）</t>
  </si>
  <si>
    <t>その他会計（黒字）</t>
  </si>
  <si>
    <t>中津市土地開発公社</t>
    <rPh sb="0" eb="3">
      <t>ナカツシ</t>
    </rPh>
    <rPh sb="3" eb="5">
      <t>トチ</t>
    </rPh>
    <rPh sb="5" eb="7">
      <t>カイハツ</t>
    </rPh>
    <rPh sb="7" eb="9">
      <t>コウシャ</t>
    </rPh>
    <phoneticPr fontId="5"/>
  </si>
  <si>
    <t>（有）はばたき</t>
    <rPh sb="1" eb="2">
      <t>ユウ</t>
    </rPh>
    <phoneticPr fontId="5"/>
  </si>
  <si>
    <t>（有）西谷温泉</t>
    <rPh sb="1" eb="2">
      <t>ユウ</t>
    </rPh>
    <rPh sb="3" eb="5">
      <t>ニシタニ</t>
    </rPh>
    <rPh sb="5" eb="7">
      <t>オンセン</t>
    </rPh>
    <phoneticPr fontId="5"/>
  </si>
  <si>
    <t>（社）農業公社やまくに</t>
    <rPh sb="1" eb="2">
      <t>シャ</t>
    </rPh>
    <rPh sb="3" eb="5">
      <t>ノウギョウ</t>
    </rPh>
    <rPh sb="5" eb="7">
      <t>コウシャ</t>
    </rPh>
    <phoneticPr fontId="5"/>
  </si>
  <si>
    <t>(株)道の駅なかつ</t>
    <rPh sb="0" eb="3">
      <t>カブシキガイシャ</t>
    </rPh>
    <rPh sb="3" eb="4">
      <t>ミチ</t>
    </rPh>
    <rPh sb="5" eb="6">
      <t>エキ</t>
    </rPh>
    <phoneticPr fontId="5"/>
  </si>
  <si>
    <t>(株)農業生産法人やまくに</t>
    <rPh sb="0" eb="3">
      <t>カブシキガイシャ</t>
    </rPh>
    <rPh sb="3" eb="5">
      <t>ノウギョウ</t>
    </rPh>
    <rPh sb="5" eb="7">
      <t>セイサン</t>
    </rPh>
    <rPh sb="7" eb="9">
      <t>ホウジン</t>
    </rPh>
    <phoneticPr fontId="5"/>
  </si>
  <si>
    <t>一般会計</t>
    <phoneticPr fontId="5"/>
  </si>
  <si>
    <t>基金から1,210百万円繰入</t>
    <rPh sb="0" eb="2">
      <t>キキン</t>
    </rPh>
    <rPh sb="9" eb="10">
      <t>ヒャク</t>
    </rPh>
    <rPh sb="10" eb="12">
      <t>マンエン</t>
    </rPh>
    <rPh sb="12" eb="14">
      <t>クリイレ</t>
    </rPh>
    <phoneticPr fontId="2"/>
  </si>
  <si>
    <t>ケーブルネットワーク事業特別会計</t>
    <phoneticPr fontId="5"/>
  </si>
  <si>
    <t>中津駅北土地区画整理清算事業特別会計</t>
    <phoneticPr fontId="5"/>
  </si>
  <si>
    <t>-</t>
    <phoneticPr fontId="5"/>
  </si>
  <si>
    <t>基金から160百万円繰入</t>
    <rPh sb="0" eb="2">
      <t>キキン</t>
    </rPh>
    <rPh sb="7" eb="9">
      <t>ヒャクマン</t>
    </rPh>
    <rPh sb="9" eb="10">
      <t>エン</t>
    </rPh>
    <rPh sb="10" eb="12">
      <t>クリイレ</t>
    </rPh>
    <phoneticPr fontId="2"/>
  </si>
  <si>
    <t>国民健康保険事業特別会計（直診勘定）</t>
    <phoneticPr fontId="5"/>
  </si>
  <si>
    <t>基金から42百万円繰入</t>
    <rPh sb="0" eb="2">
      <t>キキン</t>
    </rPh>
    <rPh sb="6" eb="8">
      <t>ヒャクマン</t>
    </rPh>
    <rPh sb="8" eb="9">
      <t>エン</t>
    </rPh>
    <rPh sb="9" eb="11">
      <t>クリイレ</t>
    </rPh>
    <phoneticPr fontId="2"/>
  </si>
  <si>
    <t>基金から34百万円繰入</t>
    <rPh sb="0" eb="2">
      <t>キキン</t>
    </rPh>
    <rPh sb="6" eb="8">
      <t>ヒャクマン</t>
    </rPh>
    <rPh sb="8" eb="9">
      <t>エン</t>
    </rPh>
    <rPh sb="9" eb="11">
      <t>クリイレ</t>
    </rPh>
    <phoneticPr fontId="2"/>
  </si>
  <si>
    <t>水道事業会計</t>
    <phoneticPr fontId="5"/>
  </si>
  <si>
    <t>法非適用企業 基金から17百万円繰入</t>
    <phoneticPr fontId="5"/>
  </si>
  <si>
    <t>特定環境保全公共下水道事業特別会計</t>
    <phoneticPr fontId="5"/>
  </si>
  <si>
    <t>法非適用企業 基金から4百万円繰入</t>
    <phoneticPr fontId="5"/>
  </si>
  <si>
    <t>法非適用企業 基金から23百万円繰入</t>
    <phoneticPr fontId="5"/>
  </si>
  <si>
    <t>法非適用企業</t>
    <phoneticPr fontId="5"/>
  </si>
  <si>
    <t>簡易水道事業特別会計</t>
    <phoneticPr fontId="5"/>
  </si>
  <si>
    <t>サイクリングターミナル事業特別会計</t>
    <phoneticPr fontId="5"/>
  </si>
  <si>
    <t>太陽光発電事業特別会計</t>
    <phoneticPr fontId="2"/>
  </si>
  <si>
    <t xml:space="preserve"> -</t>
    <phoneticPr fontId="2"/>
  </si>
  <si>
    <t>-</t>
    <phoneticPr fontId="2"/>
  </si>
  <si>
    <t>法非適用企業</t>
    <rPh sb="0" eb="1">
      <t>ホウ</t>
    </rPh>
    <rPh sb="1" eb="2">
      <t>ヒ</t>
    </rPh>
    <rPh sb="2" eb="4">
      <t>テキヨウ</t>
    </rPh>
    <rPh sb="4" eb="6">
      <t>キギョウ</t>
    </rPh>
    <phoneticPr fontId="2"/>
  </si>
  <si>
    <t>大分県交通災害共済組合（交通災害共済事業会計）</t>
    <phoneticPr fontId="2"/>
  </si>
  <si>
    <t>-</t>
    <phoneticPr fontId="2"/>
  </si>
  <si>
    <t>基金から8百万円繰入</t>
    <phoneticPr fontId="2"/>
  </si>
  <si>
    <t>大分県市町村会館管理組合</t>
    <phoneticPr fontId="2"/>
  </si>
  <si>
    <t>大分県後期高齢者医療広域連合（普通会計）</t>
    <phoneticPr fontId="2"/>
  </si>
  <si>
    <t>基金から18百万円繰入</t>
    <phoneticPr fontId="2"/>
  </si>
  <si>
    <t>大分県後期高齢者医療広域連合（後期高齢者医療事業会計）</t>
    <phoneticPr fontId="2"/>
  </si>
  <si>
    <t>基金から210百万円繰入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</si>
</sst>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62149</c:v>
                </c:pt>
                <c:pt idx="1">
                  <c:v>71260</c:v>
                </c:pt>
                <c:pt idx="2">
                  <c:v>77764</c:v>
                </c:pt>
                <c:pt idx="3">
                  <c:v>104270</c:v>
                </c:pt>
                <c:pt idx="4">
                  <c:v>77327</c:v>
                </c:pt>
              </c:numCache>
            </c:numRef>
          </c:val>
          <c:smooth val="0"/>
        </c:ser>
        <c:dLbls>
          <c:showLegendKey val="0"/>
          <c:showVal val="0"/>
          <c:showCatName val="0"/>
          <c:showSerName val="0"/>
          <c:showPercent val="0"/>
          <c:showBubbleSize val="0"/>
        </c:dLbls>
        <c:marker val="1"/>
        <c:smooth val="0"/>
        <c:axId val="96732672"/>
        <c:axId val="96734592"/>
      </c:lineChart>
      <c:catAx>
        <c:axId val="967326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734592"/>
        <c:crosses val="autoZero"/>
        <c:auto val="1"/>
        <c:lblAlgn val="ctr"/>
        <c:lblOffset val="100"/>
        <c:tickLblSkip val="1"/>
        <c:tickMarkSkip val="1"/>
        <c:noMultiLvlLbl val="0"/>
      </c:catAx>
      <c:valAx>
        <c:axId val="9673459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732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5.61</c:v>
                </c:pt>
                <c:pt idx="1">
                  <c:v>6.31</c:v>
                </c:pt>
                <c:pt idx="2">
                  <c:v>6.02</c:v>
                </c:pt>
                <c:pt idx="3">
                  <c:v>5.38</c:v>
                </c:pt>
                <c:pt idx="4">
                  <c:v>6.23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12.7</c:v>
                </c:pt>
                <c:pt idx="1">
                  <c:v>12.54</c:v>
                </c:pt>
                <c:pt idx="2">
                  <c:v>17.27</c:v>
                </c:pt>
                <c:pt idx="3">
                  <c:v>14.47</c:v>
                </c:pt>
                <c:pt idx="4">
                  <c:v>14.54</c:v>
                </c:pt>
              </c:numCache>
            </c:numRef>
          </c:val>
        </c:ser>
        <c:dLbls>
          <c:showLegendKey val="0"/>
          <c:showVal val="0"/>
          <c:showCatName val="0"/>
          <c:showSerName val="0"/>
          <c:showPercent val="0"/>
          <c:showBubbleSize val="0"/>
        </c:dLbls>
        <c:gapWidth val="250"/>
        <c:overlap val="100"/>
        <c:axId val="151317120"/>
        <c:axId val="151191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-1.53</c:v>
                </c:pt>
                <c:pt idx="1">
                  <c:v>-1.78</c:v>
                </c:pt>
                <c:pt idx="2">
                  <c:v>1.35</c:v>
                </c:pt>
                <c:pt idx="3">
                  <c:v>-6.45</c:v>
                </c:pt>
                <c:pt idx="4">
                  <c:v>-1.55</c:v>
                </c:pt>
              </c:numCache>
            </c:numRef>
          </c:val>
          <c:smooth val="0"/>
        </c:ser>
        <c:dLbls>
          <c:showLegendKey val="0"/>
          <c:showVal val="0"/>
          <c:showCatName val="0"/>
          <c:showSerName val="0"/>
          <c:showPercent val="0"/>
          <c:showBubbleSize val="0"/>
        </c:dLbls>
        <c:marker val="1"/>
        <c:smooth val="0"/>
        <c:axId val="151317120"/>
        <c:axId val="151191936"/>
      </c:lineChart>
      <c:catAx>
        <c:axId val="15131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1191936"/>
        <c:crosses val="autoZero"/>
        <c:auto val="1"/>
        <c:lblAlgn val="ctr"/>
        <c:lblOffset val="100"/>
        <c:tickLblSkip val="1"/>
        <c:tickMarkSkip val="1"/>
        <c:noMultiLvlLbl val="0"/>
      </c:catAx>
      <c:valAx>
        <c:axId val="151191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31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0.17</c:v>
                </c:pt>
                <c:pt idx="2">
                  <c:v>#N/A</c:v>
                </c:pt>
                <c:pt idx="3">
                  <c:v>0.11</c:v>
                </c:pt>
                <c:pt idx="4">
                  <c:v>#N/A</c:v>
                </c:pt>
                <c:pt idx="5">
                  <c:v>0.22</c:v>
                </c:pt>
                <c:pt idx="6">
                  <c:v>#N/A</c:v>
                </c:pt>
                <c:pt idx="7">
                  <c:v>0.16</c:v>
                </c:pt>
                <c:pt idx="8">
                  <c:v>#N/A</c:v>
                </c:pt>
                <c:pt idx="9">
                  <c:v>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ケーブルネットワーク事業特別会計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0.12</c:v>
                </c:pt>
                <c:pt idx="2">
                  <c:v>#N/A</c:v>
                </c:pt>
                <c:pt idx="3">
                  <c:v>0.09</c:v>
                </c:pt>
                <c:pt idx="4">
                  <c:v>#N/A</c:v>
                </c:pt>
                <c:pt idx="5">
                  <c:v>0.06</c:v>
                </c:pt>
                <c:pt idx="6">
                  <c:v>#N/A</c:v>
                </c:pt>
                <c:pt idx="7">
                  <c:v>0.06</c:v>
                </c:pt>
                <c:pt idx="8">
                  <c:v>#N/A</c:v>
                </c:pt>
                <c:pt idx="9">
                  <c:v>7.0000000000000007E-2</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0.08</c:v>
                </c:pt>
                <c:pt idx="4">
                  <c:v>#N/A</c:v>
                </c:pt>
                <c:pt idx="5">
                  <c:v>0.09</c:v>
                </c:pt>
                <c:pt idx="6">
                  <c:v>#N/A</c:v>
                </c:pt>
                <c:pt idx="7">
                  <c:v>0.11</c:v>
                </c:pt>
                <c:pt idx="8">
                  <c:v>#N/A</c:v>
                </c:pt>
                <c:pt idx="9">
                  <c:v>0.13</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0.15</c:v>
                </c:pt>
                <c:pt idx="2">
                  <c:v>#N/A</c:v>
                </c:pt>
                <c:pt idx="3">
                  <c:v>0.13</c:v>
                </c:pt>
                <c:pt idx="4">
                  <c:v>#N/A</c:v>
                </c:pt>
                <c:pt idx="5">
                  <c:v>0.15</c:v>
                </c:pt>
                <c:pt idx="6">
                  <c:v>#N/A</c:v>
                </c:pt>
                <c:pt idx="7">
                  <c:v>0.16</c:v>
                </c:pt>
                <c:pt idx="8">
                  <c:v>#N/A</c:v>
                </c:pt>
                <c:pt idx="9">
                  <c:v>0.2</c:v>
                </c:pt>
              </c:numCache>
            </c:numRef>
          </c:val>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0.16</c:v>
                </c:pt>
                <c:pt idx="2">
                  <c:v>#N/A</c:v>
                </c:pt>
                <c:pt idx="3">
                  <c:v>0.28999999999999998</c:v>
                </c:pt>
                <c:pt idx="4">
                  <c:v>#N/A</c:v>
                </c:pt>
                <c:pt idx="5">
                  <c:v>0.22</c:v>
                </c:pt>
                <c:pt idx="6">
                  <c:v>#N/A</c:v>
                </c:pt>
                <c:pt idx="7">
                  <c:v>0.37</c:v>
                </c:pt>
                <c:pt idx="8">
                  <c:v>#N/A</c:v>
                </c:pt>
                <c:pt idx="9">
                  <c:v>0.54</c:v>
                </c:pt>
              </c:numCache>
            </c:numRef>
          </c:val>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1.59</c:v>
                </c:pt>
                <c:pt idx="2">
                  <c:v>#N/A</c:v>
                </c:pt>
                <c:pt idx="3">
                  <c:v>1.7</c:v>
                </c:pt>
                <c:pt idx="4">
                  <c:v>#N/A</c:v>
                </c:pt>
                <c:pt idx="5">
                  <c:v>3.13</c:v>
                </c:pt>
                <c:pt idx="6">
                  <c:v>#N/A</c:v>
                </c:pt>
                <c:pt idx="7">
                  <c:v>1.92</c:v>
                </c:pt>
                <c:pt idx="8">
                  <c:v>#N/A</c:v>
                </c:pt>
                <c:pt idx="9">
                  <c:v>1.07</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3.8</c:v>
                </c:pt>
                <c:pt idx="2">
                  <c:v>#N/A</c:v>
                </c:pt>
                <c:pt idx="3">
                  <c:v>4.6500000000000004</c:v>
                </c:pt>
                <c:pt idx="4">
                  <c:v>#N/A</c:v>
                </c:pt>
                <c:pt idx="5">
                  <c:v>5.16</c:v>
                </c:pt>
                <c:pt idx="6">
                  <c:v>#N/A</c:v>
                </c:pt>
                <c:pt idx="7">
                  <c:v>5.55</c:v>
                </c:pt>
                <c:pt idx="8">
                  <c:v>#N/A</c:v>
                </c:pt>
                <c:pt idx="9">
                  <c:v>5.84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5.47</c:v>
                </c:pt>
                <c:pt idx="2">
                  <c:v>#N/A</c:v>
                </c:pt>
                <c:pt idx="3">
                  <c:v>6.21</c:v>
                </c:pt>
                <c:pt idx="4">
                  <c:v>#N/A</c:v>
                </c:pt>
                <c:pt idx="5">
                  <c:v>5.95</c:v>
                </c:pt>
                <c:pt idx="6">
                  <c:v>#N/A</c:v>
                </c:pt>
                <c:pt idx="7">
                  <c:v>5.3</c:v>
                </c:pt>
                <c:pt idx="8">
                  <c:v>#N/A</c:v>
                </c:pt>
                <c:pt idx="9">
                  <c:v>6.15</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18.59</c:v>
                </c:pt>
                <c:pt idx="2">
                  <c:v>#N/A</c:v>
                </c:pt>
                <c:pt idx="3">
                  <c:v>12.17</c:v>
                </c:pt>
                <c:pt idx="4">
                  <c:v>#N/A</c:v>
                </c:pt>
                <c:pt idx="5">
                  <c:v>13.71</c:v>
                </c:pt>
                <c:pt idx="6">
                  <c:v>#N/A</c:v>
                </c:pt>
                <c:pt idx="7">
                  <c:v>16.37</c:v>
                </c:pt>
                <c:pt idx="8">
                  <c:v>#N/A</c:v>
                </c:pt>
                <c:pt idx="9">
                  <c:v>17.36</c:v>
                </c:pt>
              </c:numCache>
            </c:numRef>
          </c:val>
        </c:ser>
        <c:dLbls>
          <c:showLegendKey val="0"/>
          <c:showVal val="0"/>
          <c:showCatName val="0"/>
          <c:showSerName val="0"/>
          <c:showPercent val="0"/>
          <c:showBubbleSize val="0"/>
        </c:dLbls>
        <c:gapWidth val="150"/>
        <c:overlap val="100"/>
        <c:axId val="96668288"/>
        <c:axId val="96674176"/>
      </c:barChart>
      <c:catAx>
        <c:axId val="9666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674176"/>
        <c:crosses val="autoZero"/>
        <c:auto val="1"/>
        <c:lblAlgn val="ctr"/>
        <c:lblOffset val="100"/>
        <c:tickLblSkip val="1"/>
        <c:tickMarkSkip val="1"/>
        <c:noMultiLvlLbl val="0"/>
      </c:catAx>
      <c:valAx>
        <c:axId val="96674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668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5271</c:v>
                </c:pt>
                <c:pt idx="5">
                  <c:v>5360</c:v>
                </c:pt>
                <c:pt idx="8">
                  <c:v>5284</c:v>
                </c:pt>
                <c:pt idx="11">
                  <c:v>5485</c:v>
                </c:pt>
                <c:pt idx="14">
                  <c:v>5601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1400</c:v>
                </c:pt>
                <c:pt idx="3">
                  <c:v>1380</c:v>
                </c:pt>
                <c:pt idx="6">
                  <c:v>1406</c:v>
                </c:pt>
                <c:pt idx="9">
                  <c:v>1277</c:v>
                </c:pt>
                <c:pt idx="12">
                  <c:v>1438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29</c:v>
                </c:pt>
                <c:pt idx="3">
                  <c:v>42</c:v>
                </c:pt>
                <c:pt idx="6">
                  <c:v>56</c:v>
                </c:pt>
                <c:pt idx="9">
                  <c:v>56</c:v>
                </c:pt>
                <c:pt idx="12">
                  <c:v>36</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5202</c:v>
                </c:pt>
                <c:pt idx="3">
                  <c:v>5157</c:v>
                </c:pt>
                <c:pt idx="6">
                  <c:v>5093</c:v>
                </c:pt>
                <c:pt idx="9">
                  <c:v>5081</c:v>
                </c:pt>
                <c:pt idx="12">
                  <c:v>5150</c:v>
                </c:pt>
              </c:numCache>
            </c:numRef>
          </c:val>
        </c:ser>
        <c:dLbls>
          <c:showLegendKey val="0"/>
          <c:showVal val="0"/>
          <c:showCatName val="0"/>
          <c:showSerName val="0"/>
          <c:showPercent val="0"/>
          <c:showBubbleSize val="0"/>
        </c:dLbls>
        <c:gapWidth val="100"/>
        <c:overlap val="100"/>
        <c:axId val="154265472"/>
        <c:axId val="154341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1360</c:v>
                </c:pt>
                <c:pt idx="2">
                  <c:v>#N/A</c:v>
                </c:pt>
                <c:pt idx="3">
                  <c:v>#N/A</c:v>
                </c:pt>
                <c:pt idx="4">
                  <c:v>1219</c:v>
                </c:pt>
                <c:pt idx="5">
                  <c:v>#N/A</c:v>
                </c:pt>
                <c:pt idx="6">
                  <c:v>#N/A</c:v>
                </c:pt>
                <c:pt idx="7">
                  <c:v>1271</c:v>
                </c:pt>
                <c:pt idx="8">
                  <c:v>#N/A</c:v>
                </c:pt>
                <c:pt idx="9">
                  <c:v>#N/A</c:v>
                </c:pt>
                <c:pt idx="10">
                  <c:v>929</c:v>
                </c:pt>
                <c:pt idx="11">
                  <c:v>#N/A</c:v>
                </c:pt>
                <c:pt idx="12">
                  <c:v>#N/A</c:v>
                </c:pt>
                <c:pt idx="13">
                  <c:v>1023</c:v>
                </c:pt>
                <c:pt idx="14">
                  <c:v>#N/A</c:v>
                </c:pt>
              </c:numCache>
            </c:numRef>
          </c:val>
          <c:smooth val="0"/>
        </c:ser>
        <c:dLbls>
          <c:showLegendKey val="0"/>
          <c:showVal val="0"/>
          <c:showCatName val="0"/>
          <c:showSerName val="0"/>
          <c:showPercent val="0"/>
          <c:showBubbleSize val="0"/>
        </c:dLbls>
        <c:marker val="1"/>
        <c:smooth val="0"/>
        <c:axId val="154265472"/>
        <c:axId val="154341376"/>
      </c:lineChart>
      <c:catAx>
        <c:axId val="15426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341376"/>
        <c:crosses val="autoZero"/>
        <c:auto val="1"/>
        <c:lblAlgn val="ctr"/>
        <c:lblOffset val="100"/>
        <c:tickLblSkip val="1"/>
        <c:tickMarkSkip val="1"/>
        <c:noMultiLvlLbl val="0"/>
      </c:catAx>
      <c:valAx>
        <c:axId val="154341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265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44213</c:v>
                </c:pt>
                <c:pt idx="5">
                  <c:v>44380</c:v>
                </c:pt>
                <c:pt idx="8">
                  <c:v>44453</c:v>
                </c:pt>
                <c:pt idx="11">
                  <c:v>44724</c:v>
                </c:pt>
                <c:pt idx="14">
                  <c:v>44871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5311</c:v>
                </c:pt>
                <c:pt idx="5">
                  <c:v>5168</c:v>
                </c:pt>
                <c:pt idx="8">
                  <c:v>5385</c:v>
                </c:pt>
                <c:pt idx="11">
                  <c:v>5925</c:v>
                </c:pt>
                <c:pt idx="14">
                  <c:v>6346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10370</c:v>
                </c:pt>
                <c:pt idx="5">
                  <c:v>9710</c:v>
                </c:pt>
                <c:pt idx="8">
                  <c:v>10816</c:v>
                </c:pt>
                <c:pt idx="11">
                  <c:v>10778</c:v>
                </c:pt>
                <c:pt idx="14">
                  <c:v>9943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1575</c:v>
                </c:pt>
                <c:pt idx="3">
                  <c:v>758</c:v>
                </c:pt>
                <c:pt idx="6">
                  <c:v>0</c:v>
                </c:pt>
                <c:pt idx="9">
                  <c:v>0</c:v>
                </c:pt>
                <c:pt idx="12">
                  <c:v>240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8607</c:v>
                </c:pt>
                <c:pt idx="3">
                  <c:v>7961</c:v>
                </c:pt>
                <c:pt idx="6">
                  <c:v>7393</c:v>
                </c:pt>
                <c:pt idx="9">
                  <c:v>6711</c:v>
                </c:pt>
                <c:pt idx="12">
                  <c:v>6311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17811</c:v>
                </c:pt>
                <c:pt idx="3">
                  <c:v>16890</c:v>
                </c:pt>
                <c:pt idx="6">
                  <c:v>16331</c:v>
                </c:pt>
                <c:pt idx="9">
                  <c:v>15615</c:v>
                </c:pt>
                <c:pt idx="12">
                  <c:v>15626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397</c:v>
                </c:pt>
                <c:pt idx="6">
                  <c:v>399</c:v>
                </c:pt>
                <c:pt idx="9">
                  <c:v>400</c:v>
                </c:pt>
                <c:pt idx="12">
                  <c:v>402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43888</c:v>
                </c:pt>
                <c:pt idx="3">
                  <c:v>43930</c:v>
                </c:pt>
                <c:pt idx="6">
                  <c:v>43444</c:v>
                </c:pt>
                <c:pt idx="9">
                  <c:v>45097</c:v>
                </c:pt>
                <c:pt idx="12">
                  <c:v>44776</c:v>
                </c:pt>
              </c:numCache>
            </c:numRef>
          </c:val>
        </c:ser>
        <c:dLbls>
          <c:showLegendKey val="0"/>
          <c:showVal val="0"/>
          <c:showCatName val="0"/>
          <c:showSerName val="0"/>
          <c:showPercent val="0"/>
          <c:showBubbleSize val="0"/>
        </c:dLbls>
        <c:gapWidth val="100"/>
        <c:overlap val="100"/>
        <c:axId val="151322624"/>
        <c:axId val="151324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11987</c:v>
                </c:pt>
                <c:pt idx="2">
                  <c:v>#N/A</c:v>
                </c:pt>
                <c:pt idx="3">
                  <c:v>#N/A</c:v>
                </c:pt>
                <c:pt idx="4">
                  <c:v>10677</c:v>
                </c:pt>
                <c:pt idx="5">
                  <c:v>#N/A</c:v>
                </c:pt>
                <c:pt idx="6">
                  <c:v>#N/A</c:v>
                </c:pt>
                <c:pt idx="7">
                  <c:v>6914</c:v>
                </c:pt>
                <c:pt idx="8">
                  <c:v>#N/A</c:v>
                </c:pt>
                <c:pt idx="9">
                  <c:v>#N/A</c:v>
                </c:pt>
                <c:pt idx="10">
                  <c:v>6396</c:v>
                </c:pt>
                <c:pt idx="11">
                  <c:v>#N/A</c:v>
                </c:pt>
                <c:pt idx="12">
                  <c:v>#N/A</c:v>
                </c:pt>
                <c:pt idx="13">
                  <c:v>6195</c:v>
                </c:pt>
                <c:pt idx="14">
                  <c:v>#N/A</c:v>
                </c:pt>
              </c:numCache>
            </c:numRef>
          </c:val>
          <c:smooth val="0"/>
        </c:ser>
        <c:dLbls>
          <c:showLegendKey val="0"/>
          <c:showVal val="0"/>
          <c:showCatName val="0"/>
          <c:showSerName val="0"/>
          <c:showPercent val="0"/>
          <c:showBubbleSize val="0"/>
        </c:dLbls>
        <c:marker val="1"/>
        <c:smooth val="0"/>
        <c:axId val="151322624"/>
        <c:axId val="151324544"/>
      </c:lineChart>
      <c:catAx>
        <c:axId val="15132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1324544"/>
        <c:crosses val="autoZero"/>
        <c:auto val="1"/>
        <c:lblAlgn val="ctr"/>
        <c:lblOffset val="100"/>
        <c:tickLblSkip val="1"/>
        <c:tickMarkSkip val="1"/>
        <c:noMultiLvlLbl val="0"/>
      </c:catAx>
      <c:valAx>
        <c:axId val="151324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32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合併特例債対象事業の増加に伴う元利償還金の増などにより、元利償還金は前年度比</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69</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百万円の増となった。それにともない、算入公債費等が前年度比</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116</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百万円の増となっている。これにより、実質公債費比率の分子は、</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94</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百万円の増となった。今後も起債の状況を鑑みながら、財政運営に努める。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大量退職が減り退職手当負担見込額が前年度比</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400</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百万円の減となっている。一般会計等に係る地方債の現在高は前年度比</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321</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百万円の減、地方債発行額の抑制等により将来負担比率の分子は前年度比</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201</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百万円の減となっており、減少傾向にある。今後は</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次期計画「第</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期中津市行財政改革</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5</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ヶ年計画（平成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年度）を策定し、</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起債の発行抑制を図り、当該比率の適正な推移に努める。</a:t>
          </a:r>
        </a:p>
        <a:p>
          <a:endParaRPr kumimoji="1" lang="ja-JP" altLang="en-US" sz="1400">
            <a:solidFill>
              <a:schemeClr val="tx1"/>
            </a:solidFill>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大分県中津市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85,264
84,572
491.53
43,053,598
41,257,213
1,508,267
24,214,325
44,776,245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32.2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年度は、軽自動車税等の増収により、基準財政収入額が前年度比</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281,712</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千円増加したが、それ以上に基準財政需要額も地域の元気創造事業費や人口減少等特別対策事業費等の強化により前年度比</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907,589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千円と増加している。</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か年平均のため財政力指数は昨年度と同じ指数となったが類似団体平均より依然低い数値となっており、今後も不断の改革を行っていく必要があることから、今後は「第</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期中津市行財政改革</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5</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ヶ年計画」（平成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年度）と公共施設等総合管理計画を策定し、さらなる自主財源の確保や財政基盤の強化に取り組む。</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schemeClr val="tx1"/>
            </a:solidFill>
            <a:effectLst/>
            <a:uLnTx/>
            <a:uFillTx/>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8" name="直線コネクタ 67"/>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64558</xdr:rowOff>
    </xdr:to>
    <xdr:cxnSp macro="">
      <xdr:nvCxnSpPr>
        <xdr:cNvPr id="71" name="直線コネクタ 70"/>
        <xdr:cNvCxnSpPr/>
      </xdr:nvCxnSpPr>
      <xdr:spPr>
        <a:xfrm flipV="1">
          <a:off x="3225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15469</xdr:rowOff>
    </xdr:from>
    <xdr:ext cx="736600" cy="259045"/>
    <xdr:sp macro="" textlink="">
      <xdr:nvSpPr>
        <xdr:cNvPr id="73" name="テキスト ボックス 72"/>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64558</xdr:rowOff>
    </xdr:from>
    <xdr:to>
      <xdr:col>4</xdr:col>
      <xdr:colOff>482600</xdr:colOff>
      <xdr:row>44</xdr:row>
      <xdr:rowOff>104775</xdr:rowOff>
    </xdr:to>
    <xdr:cxnSp macro="">
      <xdr:nvCxnSpPr>
        <xdr:cNvPr id="74" name="直線コネクタ 73"/>
        <xdr:cNvCxnSpPr/>
      </xdr:nvCxnSpPr>
      <xdr:spPr>
        <a:xfrm flipV="1">
          <a:off x="2336800" y="76083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15469</xdr:rowOff>
    </xdr:from>
    <xdr:ext cx="762000" cy="259045"/>
    <xdr:sp macro="" textlink="">
      <xdr:nvSpPr>
        <xdr:cNvPr id="76" name="テキスト ボックス 75"/>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104775</xdr:rowOff>
    </xdr:from>
    <xdr:to>
      <xdr:col>3</xdr:col>
      <xdr:colOff>279400</xdr:colOff>
      <xdr:row>44</xdr:row>
      <xdr:rowOff>104775</xdr:rowOff>
    </xdr:to>
    <xdr:cxnSp macro="">
      <xdr:nvCxnSpPr>
        <xdr:cNvPr id="77" name="直線コネクタ 76"/>
        <xdr:cNvCxnSpPr/>
      </xdr:nvCxnSpPr>
      <xdr:spPr>
        <a:xfrm>
          <a:off x="1447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7" name="円/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8"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13758</xdr:rowOff>
    </xdr:from>
    <xdr:to>
      <xdr:col>4</xdr:col>
      <xdr:colOff>533400</xdr:colOff>
      <xdr:row>44</xdr:row>
      <xdr:rowOff>115358</xdr:rowOff>
    </xdr:to>
    <xdr:sp macro="" textlink="">
      <xdr:nvSpPr>
        <xdr:cNvPr id="91" name="円/楕円 90"/>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100135</xdr:rowOff>
    </xdr:from>
    <xdr:ext cx="762000" cy="259045"/>
    <xdr:sp macro="" textlink="">
      <xdr:nvSpPr>
        <xdr:cNvPr id="92" name="テキスト ボックス 91"/>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53975</xdr:rowOff>
    </xdr:from>
    <xdr:to>
      <xdr:col>3</xdr:col>
      <xdr:colOff>330200</xdr:colOff>
      <xdr:row>44</xdr:row>
      <xdr:rowOff>155575</xdr:rowOff>
    </xdr:to>
    <xdr:sp macro="" textlink="">
      <xdr:nvSpPr>
        <xdr:cNvPr id="93" name="円/楕円 92"/>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140352</xdr:rowOff>
    </xdr:from>
    <xdr:ext cx="762000" cy="259045"/>
    <xdr:sp macro="" textlink="">
      <xdr:nvSpPr>
        <xdr:cNvPr id="94" name="テキスト ボックス 93"/>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53975</xdr:rowOff>
    </xdr:from>
    <xdr:to>
      <xdr:col>2</xdr:col>
      <xdr:colOff>127000</xdr:colOff>
      <xdr:row>44</xdr:row>
      <xdr:rowOff>155575</xdr:rowOff>
    </xdr:to>
    <xdr:sp macro="" textlink="">
      <xdr:nvSpPr>
        <xdr:cNvPr id="95" name="円/楕円 94"/>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140352</xdr:rowOff>
    </xdr:from>
    <xdr:ext cx="762000" cy="259045"/>
    <xdr:sp macro="" textlink="">
      <xdr:nvSpPr>
        <xdr:cNvPr id="96" name="テキスト ボックス 95"/>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歳入経常一般財源は</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617,446</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千円増となったが人件費、扶助費及び公債費に充当した一般財源がそれ以上に増えたことで、前年度に比べ</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0.9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ポイント増加した。依然、類似団体平均を大幅に下回る数値で推移している。今後、社会保障関係経費の増加により財政の硬直化が見込まれることから、今後は「第</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期中津市行財政改革</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5</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ヶ年計画」（平成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年度）を策定し、さらなる自主財源の確保及び人件費等</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65786</xdr:rowOff>
    </xdr:from>
    <xdr:to>
      <xdr:col>7</xdr:col>
      <xdr:colOff>152400</xdr:colOff>
      <xdr:row>65</xdr:row>
      <xdr:rowOff>109220</xdr:rowOff>
    </xdr:to>
    <xdr:cxnSp macro="">
      <xdr:nvCxnSpPr>
        <xdr:cNvPr id="129" name="直線コネクタ 128"/>
        <xdr:cNvCxnSpPr/>
      </xdr:nvCxnSpPr>
      <xdr:spPr>
        <a:xfrm>
          <a:off x="4114800" y="1121003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106934</xdr:rowOff>
    </xdr:from>
    <xdr:to>
      <xdr:col>6</xdr:col>
      <xdr:colOff>0</xdr:colOff>
      <xdr:row>65</xdr:row>
      <xdr:rowOff>65786</xdr:rowOff>
    </xdr:to>
    <xdr:cxnSp macro="">
      <xdr:nvCxnSpPr>
        <xdr:cNvPr id="132" name="直線コネクタ 131"/>
        <xdr:cNvCxnSpPr/>
      </xdr:nvCxnSpPr>
      <xdr:spPr>
        <a:xfrm>
          <a:off x="3225800" y="1107973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167911</xdr:rowOff>
    </xdr:from>
    <xdr:ext cx="736600" cy="259045"/>
    <xdr:sp macro="" textlink="">
      <xdr:nvSpPr>
        <xdr:cNvPr id="134" name="テキスト ボックス 133"/>
        <xdr:cNvSpPr txBox="1"/>
      </xdr:nvSpPr>
      <xdr:spPr>
        <a:xfrm>
          <a:off x="3733800" y="1079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77978</xdr:rowOff>
    </xdr:from>
    <xdr:to>
      <xdr:col>4</xdr:col>
      <xdr:colOff>482600</xdr:colOff>
      <xdr:row>64</xdr:row>
      <xdr:rowOff>106934</xdr:rowOff>
    </xdr:to>
    <xdr:cxnSp macro="">
      <xdr:nvCxnSpPr>
        <xdr:cNvPr id="135" name="直線コネクタ 134"/>
        <xdr:cNvCxnSpPr/>
      </xdr:nvCxnSpPr>
      <xdr:spPr>
        <a:xfrm>
          <a:off x="2336800" y="1105077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105173</xdr:rowOff>
    </xdr:from>
    <xdr:ext cx="762000" cy="259045"/>
    <xdr:sp macro="" textlink="">
      <xdr:nvSpPr>
        <xdr:cNvPr id="137" name="テキスト ボックス 136"/>
        <xdr:cNvSpPr txBox="1"/>
      </xdr:nvSpPr>
      <xdr:spPr>
        <a:xfrm>
          <a:off x="2844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77978</xdr:rowOff>
    </xdr:from>
    <xdr:to>
      <xdr:col>3</xdr:col>
      <xdr:colOff>279400</xdr:colOff>
      <xdr:row>64</xdr:row>
      <xdr:rowOff>87630</xdr:rowOff>
    </xdr:to>
    <xdr:cxnSp macro="">
      <xdr:nvCxnSpPr>
        <xdr:cNvPr id="138" name="直線コネクタ 137"/>
        <xdr:cNvCxnSpPr/>
      </xdr:nvCxnSpPr>
      <xdr:spPr>
        <a:xfrm flipV="1">
          <a:off x="1447800" y="1105077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134129</xdr:rowOff>
    </xdr:from>
    <xdr:ext cx="762000" cy="259045"/>
    <xdr:sp macro="" textlink="">
      <xdr:nvSpPr>
        <xdr:cNvPr id="140" name="テキスト ボックス 139"/>
        <xdr:cNvSpPr txBox="1"/>
      </xdr:nvSpPr>
      <xdr:spPr>
        <a:xfrm>
          <a:off x="1955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105173</xdr:rowOff>
    </xdr:from>
    <xdr:ext cx="762000" cy="259045"/>
    <xdr:sp macro="" textlink="">
      <xdr:nvSpPr>
        <xdr:cNvPr id="142" name="テキスト ボックス 141"/>
        <xdr:cNvSpPr txBox="1"/>
      </xdr:nvSpPr>
      <xdr:spPr>
        <a:xfrm>
          <a:off x="1066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58420</xdr:rowOff>
    </xdr:from>
    <xdr:to>
      <xdr:col>7</xdr:col>
      <xdr:colOff>203200</xdr:colOff>
      <xdr:row>65</xdr:row>
      <xdr:rowOff>160020</xdr:rowOff>
    </xdr:to>
    <xdr:sp macro="" textlink="">
      <xdr:nvSpPr>
        <xdr:cNvPr id="148" name="円/楕円 147"/>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30497</xdr:rowOff>
    </xdr:from>
    <xdr:ext cx="762000" cy="259045"/>
    <xdr:sp macro="" textlink="">
      <xdr:nvSpPr>
        <xdr:cNvPr id="149" name="財政構造の弾力性該当値テキスト"/>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14986</xdr:rowOff>
    </xdr:from>
    <xdr:to>
      <xdr:col>6</xdr:col>
      <xdr:colOff>50800</xdr:colOff>
      <xdr:row>65</xdr:row>
      <xdr:rowOff>116586</xdr:rowOff>
    </xdr:to>
    <xdr:sp macro="" textlink="">
      <xdr:nvSpPr>
        <xdr:cNvPr id="150" name="円/楕円 149"/>
        <xdr:cNvSpPr/>
      </xdr:nvSpPr>
      <xdr:spPr>
        <a:xfrm>
          <a:off x="4064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101363</xdr:rowOff>
    </xdr:from>
    <xdr:ext cx="736600" cy="259045"/>
    <xdr:sp macro="" textlink="">
      <xdr:nvSpPr>
        <xdr:cNvPr id="151" name="テキスト ボックス 150"/>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56134</xdr:rowOff>
    </xdr:from>
    <xdr:to>
      <xdr:col>4</xdr:col>
      <xdr:colOff>533400</xdr:colOff>
      <xdr:row>64</xdr:row>
      <xdr:rowOff>157734</xdr:rowOff>
    </xdr:to>
    <xdr:sp macro="" textlink="">
      <xdr:nvSpPr>
        <xdr:cNvPr id="152" name="円/楕円 151"/>
        <xdr:cNvSpPr/>
      </xdr:nvSpPr>
      <xdr:spPr>
        <a:xfrm>
          <a:off x="3175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142511</xdr:rowOff>
    </xdr:from>
    <xdr:ext cx="762000" cy="259045"/>
    <xdr:sp macro="" textlink="">
      <xdr:nvSpPr>
        <xdr:cNvPr id="153" name="テキスト ボックス 152"/>
        <xdr:cNvSpPr txBox="1"/>
      </xdr:nvSpPr>
      <xdr:spPr>
        <a:xfrm>
          <a:off x="2844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27178</xdr:rowOff>
    </xdr:from>
    <xdr:to>
      <xdr:col>3</xdr:col>
      <xdr:colOff>330200</xdr:colOff>
      <xdr:row>64</xdr:row>
      <xdr:rowOff>128778</xdr:rowOff>
    </xdr:to>
    <xdr:sp macro="" textlink="">
      <xdr:nvSpPr>
        <xdr:cNvPr id="154" name="円/楕円 153"/>
        <xdr:cNvSpPr/>
      </xdr:nvSpPr>
      <xdr:spPr>
        <a:xfrm>
          <a:off x="2286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113555</xdr:rowOff>
    </xdr:from>
    <xdr:ext cx="762000" cy="259045"/>
    <xdr:sp macro="" textlink="">
      <xdr:nvSpPr>
        <xdr:cNvPr id="155" name="テキスト ボックス 154"/>
        <xdr:cNvSpPr txBox="1"/>
      </xdr:nvSpPr>
      <xdr:spPr>
        <a:xfrm>
          <a:off x="1955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36830</xdr:rowOff>
    </xdr:from>
    <xdr:to>
      <xdr:col>2</xdr:col>
      <xdr:colOff>127000</xdr:colOff>
      <xdr:row>64</xdr:row>
      <xdr:rowOff>138430</xdr:rowOff>
    </xdr:to>
    <xdr:sp macro="" textlink="">
      <xdr:nvSpPr>
        <xdr:cNvPr id="156" name="円/楕円 155"/>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123207</xdr:rowOff>
    </xdr:from>
    <xdr:ext cx="762000" cy="259045"/>
    <xdr:sp macro="" textlink="">
      <xdr:nvSpPr>
        <xdr:cNvPr id="157" name="テキスト ボックス 156"/>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[145,121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人口１人当たりの金額が類似団体平均を上回っているのは、主に人件費が要因となっている。これは、平成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月</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日に市町村合併を行ったことにより、職員数が増となったためである。前年度に比べ平成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6,563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円の増となっているこれは、消防署東部出張所の新設等による消防士の増員が要因の一つである。今後は「第</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期中津市行財政改革</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5</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ヶ年計画」（平成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年度）を策定し、今後はさらに本計画に沿って、経費の削減に努める。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chemeClr val="tx1"/>
            </a:solidFill>
            <a:effectLst/>
            <a:uLnTx/>
            <a:uFillTx/>
            <a:latin typeface="ＭＳ Ｐゴシック"/>
            <a:ea typeface="+mn-ea"/>
            <a:cs typeface="+mn-cs"/>
          </a:endParaRPr>
        </a:p>
        <a:p>
          <a:endParaRPr kumimoji="1" lang="ja-JP" altLang="en-US" sz="1300">
            <a:solidFill>
              <a:schemeClr val="tx1"/>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7803</xdr:rowOff>
    </xdr:from>
    <xdr:to>
      <xdr:col>7</xdr:col>
      <xdr:colOff>152400</xdr:colOff>
      <xdr:row>86</xdr:row>
      <xdr:rowOff>120921</xdr:rowOff>
    </xdr:to>
    <xdr:cxnSp macro="">
      <xdr:nvCxnSpPr>
        <xdr:cNvPr id="194" name="直線コネクタ 193"/>
        <xdr:cNvCxnSpPr/>
      </xdr:nvCxnSpPr>
      <xdr:spPr>
        <a:xfrm>
          <a:off x="4114800" y="14752503"/>
          <a:ext cx="838200" cy="11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142546</xdr:rowOff>
    </xdr:from>
    <xdr:ext cx="762000" cy="259045"/>
    <xdr:sp macro="" textlink="">
      <xdr:nvSpPr>
        <xdr:cNvPr id="195" name="人件費・物件費等の状況平均値テキスト"/>
        <xdr:cNvSpPr txBox="1"/>
      </xdr:nvSpPr>
      <xdr:spPr>
        <a:xfrm>
          <a:off x="5041900" y="1420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14325</xdr:rowOff>
    </xdr:from>
    <xdr:to>
      <xdr:col>6</xdr:col>
      <xdr:colOff>0</xdr:colOff>
      <xdr:row>86</xdr:row>
      <xdr:rowOff>7803</xdr:rowOff>
    </xdr:to>
    <xdr:cxnSp macro="">
      <xdr:nvCxnSpPr>
        <xdr:cNvPr id="197" name="直線コネクタ 196"/>
        <xdr:cNvCxnSpPr/>
      </xdr:nvCxnSpPr>
      <xdr:spPr>
        <a:xfrm>
          <a:off x="3225800" y="14587575"/>
          <a:ext cx="889000" cy="16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114433</xdr:rowOff>
    </xdr:from>
    <xdr:ext cx="736600" cy="259045"/>
    <xdr:sp macro="" textlink="">
      <xdr:nvSpPr>
        <xdr:cNvPr id="199" name="テキスト ボックス 198"/>
        <xdr:cNvSpPr txBox="1"/>
      </xdr:nvSpPr>
      <xdr:spPr>
        <a:xfrm>
          <a:off x="3733800" y="1417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14325</xdr:rowOff>
    </xdr:from>
    <xdr:to>
      <xdr:col>4</xdr:col>
      <xdr:colOff>482600</xdr:colOff>
      <xdr:row>85</xdr:row>
      <xdr:rowOff>71272</xdr:rowOff>
    </xdr:to>
    <xdr:cxnSp macro="">
      <xdr:nvCxnSpPr>
        <xdr:cNvPr id="200" name="直線コネクタ 199"/>
        <xdr:cNvCxnSpPr/>
      </xdr:nvCxnSpPr>
      <xdr:spPr>
        <a:xfrm flipV="1">
          <a:off x="2336800" y="14587575"/>
          <a:ext cx="8890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97455</xdr:rowOff>
    </xdr:from>
    <xdr:ext cx="762000" cy="259045"/>
    <xdr:sp macro="" textlink="">
      <xdr:nvSpPr>
        <xdr:cNvPr id="202" name="テキスト ボックス 201"/>
        <xdr:cNvSpPr txBox="1"/>
      </xdr:nvSpPr>
      <xdr:spPr>
        <a:xfrm>
          <a:off x="2844800" y="1415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71272</xdr:rowOff>
    </xdr:from>
    <xdr:to>
      <xdr:col>3</xdr:col>
      <xdr:colOff>279400</xdr:colOff>
      <xdr:row>85</xdr:row>
      <xdr:rowOff>153606</xdr:rowOff>
    </xdr:to>
    <xdr:cxnSp macro="">
      <xdr:nvCxnSpPr>
        <xdr:cNvPr id="203" name="直線コネクタ 202"/>
        <xdr:cNvCxnSpPr/>
      </xdr:nvCxnSpPr>
      <xdr:spPr>
        <a:xfrm flipV="1">
          <a:off x="1447800" y="14644522"/>
          <a:ext cx="889000" cy="8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71465</xdr:rowOff>
    </xdr:from>
    <xdr:ext cx="762000" cy="259045"/>
    <xdr:sp macro="" textlink="">
      <xdr:nvSpPr>
        <xdr:cNvPr id="205" name="テキスト ボックス 204"/>
        <xdr:cNvSpPr txBox="1"/>
      </xdr:nvSpPr>
      <xdr:spPr>
        <a:xfrm>
          <a:off x="1955800" y="1413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92510</xdr:rowOff>
    </xdr:from>
    <xdr:ext cx="762000" cy="259045"/>
    <xdr:sp macro="" textlink="">
      <xdr:nvSpPr>
        <xdr:cNvPr id="207" name="テキスト ボックス 206"/>
        <xdr:cNvSpPr txBox="1"/>
      </xdr:nvSpPr>
      <xdr:spPr>
        <a:xfrm>
          <a:off x="1066800" y="141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70121</xdr:rowOff>
    </xdr:from>
    <xdr:to>
      <xdr:col>7</xdr:col>
      <xdr:colOff>203200</xdr:colOff>
      <xdr:row>87</xdr:row>
      <xdr:rowOff>271</xdr:rowOff>
    </xdr:to>
    <xdr:sp macro="" textlink="">
      <xdr:nvSpPr>
        <xdr:cNvPr id="213" name="円/楕円 212"/>
        <xdr:cNvSpPr/>
      </xdr:nvSpPr>
      <xdr:spPr>
        <a:xfrm>
          <a:off x="4902200" y="1481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42198</xdr:rowOff>
    </xdr:from>
    <xdr:ext cx="762000" cy="259045"/>
    <xdr:sp macro="" textlink="">
      <xdr:nvSpPr>
        <xdr:cNvPr id="214" name="人件費・物件費等の状況該当値テキスト"/>
        <xdr:cNvSpPr txBox="1"/>
      </xdr:nvSpPr>
      <xdr:spPr>
        <a:xfrm>
          <a:off x="5041900" y="1478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145,121</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128453</xdr:rowOff>
    </xdr:from>
    <xdr:to>
      <xdr:col>6</xdr:col>
      <xdr:colOff>50800</xdr:colOff>
      <xdr:row>86</xdr:row>
      <xdr:rowOff>58603</xdr:rowOff>
    </xdr:to>
    <xdr:sp macro="" textlink="">
      <xdr:nvSpPr>
        <xdr:cNvPr id="215" name="円/楕円 214"/>
        <xdr:cNvSpPr/>
      </xdr:nvSpPr>
      <xdr:spPr>
        <a:xfrm>
          <a:off x="4064000" y="1470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43380</xdr:rowOff>
    </xdr:from>
    <xdr:ext cx="736600" cy="259045"/>
    <xdr:sp macro="" textlink="">
      <xdr:nvSpPr>
        <xdr:cNvPr id="216" name="テキスト ボックス 215"/>
        <xdr:cNvSpPr txBox="1"/>
      </xdr:nvSpPr>
      <xdr:spPr>
        <a:xfrm>
          <a:off x="3733800" y="14788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138,558</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134975</xdr:rowOff>
    </xdr:from>
    <xdr:to>
      <xdr:col>4</xdr:col>
      <xdr:colOff>533400</xdr:colOff>
      <xdr:row>85</xdr:row>
      <xdr:rowOff>65125</xdr:rowOff>
    </xdr:to>
    <xdr:sp macro="" textlink="">
      <xdr:nvSpPr>
        <xdr:cNvPr id="217" name="円/楕円 216"/>
        <xdr:cNvSpPr/>
      </xdr:nvSpPr>
      <xdr:spPr>
        <a:xfrm>
          <a:off x="3175000" y="1453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49902</xdr:rowOff>
    </xdr:from>
    <xdr:ext cx="762000" cy="259045"/>
    <xdr:sp macro="" textlink="">
      <xdr:nvSpPr>
        <xdr:cNvPr id="218" name="テキスト ボックス 217"/>
        <xdr:cNvSpPr txBox="1"/>
      </xdr:nvSpPr>
      <xdr:spPr>
        <a:xfrm>
          <a:off x="2844800" y="1462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128,989</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20472</xdr:rowOff>
    </xdr:from>
    <xdr:to>
      <xdr:col>3</xdr:col>
      <xdr:colOff>330200</xdr:colOff>
      <xdr:row>85</xdr:row>
      <xdr:rowOff>122072</xdr:rowOff>
    </xdr:to>
    <xdr:sp macro="" textlink="">
      <xdr:nvSpPr>
        <xdr:cNvPr id="219" name="円/楕円 218"/>
        <xdr:cNvSpPr/>
      </xdr:nvSpPr>
      <xdr:spPr>
        <a:xfrm>
          <a:off x="2286000" y="145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106849</xdr:rowOff>
    </xdr:from>
    <xdr:ext cx="762000" cy="259045"/>
    <xdr:sp macro="" textlink="">
      <xdr:nvSpPr>
        <xdr:cNvPr id="220" name="テキスト ボックス 219"/>
        <xdr:cNvSpPr txBox="1"/>
      </xdr:nvSpPr>
      <xdr:spPr>
        <a:xfrm>
          <a:off x="1955800" y="1468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132,293</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102806</xdr:rowOff>
    </xdr:from>
    <xdr:to>
      <xdr:col>2</xdr:col>
      <xdr:colOff>127000</xdr:colOff>
      <xdr:row>86</xdr:row>
      <xdr:rowOff>32956</xdr:rowOff>
    </xdr:to>
    <xdr:sp macro="" textlink="">
      <xdr:nvSpPr>
        <xdr:cNvPr id="221" name="円/楕円 220"/>
        <xdr:cNvSpPr/>
      </xdr:nvSpPr>
      <xdr:spPr>
        <a:xfrm>
          <a:off x="1397000" y="1467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17733</xdr:rowOff>
    </xdr:from>
    <xdr:ext cx="762000" cy="259045"/>
    <xdr:sp macro="" textlink="">
      <xdr:nvSpPr>
        <xdr:cNvPr id="222" name="テキスト ボックス 221"/>
        <xdr:cNvSpPr txBox="1"/>
      </xdr:nvSpPr>
      <xdr:spPr>
        <a:xfrm>
          <a:off x="1066800" y="1476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137,070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年度より特別職給与</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8</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10</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％カット、平成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18</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年度より一般職員給与</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4</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％カット及び管理職手当</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20</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％カットを実施、また平成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18</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年度と平成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22</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年度において、給与構造の見直しを行い、さらに平成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25</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年度まで、特別職給与を従前の率でカットし、一般職員においても</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0.5</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％のカットを行ってきた。今後は「第</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期中津市行財政改革</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5</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ヶ年計画（平成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年度）を策定し、本計画に沿って、職員給与の適正化を図る。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29972</xdr:rowOff>
    </xdr:from>
    <xdr:to>
      <xdr:col>24</xdr:col>
      <xdr:colOff>558800</xdr:colOff>
      <xdr:row>85</xdr:row>
      <xdr:rowOff>89663</xdr:rowOff>
    </xdr:to>
    <xdr:cxnSp macro="">
      <xdr:nvCxnSpPr>
        <xdr:cNvPr id="249" name="直線コネクタ 248"/>
        <xdr:cNvCxnSpPr/>
      </xdr:nvCxnSpPr>
      <xdr:spPr>
        <a:xfrm flipV="1">
          <a:off x="17018000" y="13745972"/>
          <a:ext cx="0" cy="9169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61740</xdr:rowOff>
    </xdr:from>
    <xdr:ext cx="762000" cy="259045"/>
    <xdr:sp macro="" textlink="">
      <xdr:nvSpPr>
        <xdr:cNvPr id="250" name="給与水準   （国との比較）最小値テキスト"/>
        <xdr:cNvSpPr txBox="1"/>
      </xdr:nvSpPr>
      <xdr:spPr>
        <a:xfrm>
          <a:off x="17106900" y="1463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85</xdr:row>
      <xdr:rowOff>89663</xdr:rowOff>
    </xdr:from>
    <xdr:to>
      <xdr:col>24</xdr:col>
      <xdr:colOff>647700</xdr:colOff>
      <xdr:row>85</xdr:row>
      <xdr:rowOff>89663</xdr:rowOff>
    </xdr:to>
    <xdr:cxnSp macro="">
      <xdr:nvCxnSpPr>
        <xdr:cNvPr id="251" name="直線コネクタ 250"/>
        <xdr:cNvCxnSpPr/>
      </xdr:nvCxnSpPr>
      <xdr:spPr>
        <a:xfrm>
          <a:off x="16929100" y="1466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116349</xdr:rowOff>
    </xdr:from>
    <xdr:ext cx="762000" cy="259045"/>
    <xdr:sp macro="" textlink="">
      <xdr:nvSpPr>
        <xdr:cNvPr id="252" name="給与水準   （国との比較）最大値テキスト"/>
        <xdr:cNvSpPr txBox="1"/>
      </xdr:nvSpPr>
      <xdr:spPr>
        <a:xfrm>
          <a:off x="17106900" y="1348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29972</xdr:rowOff>
    </xdr:from>
    <xdr:to>
      <xdr:col>24</xdr:col>
      <xdr:colOff>647700</xdr:colOff>
      <xdr:row>80</xdr:row>
      <xdr:rowOff>29972</xdr:rowOff>
    </xdr:to>
    <xdr:cxnSp macro="">
      <xdr:nvCxnSpPr>
        <xdr:cNvPr id="253" name="直線コネクタ 252"/>
        <xdr:cNvCxnSpPr/>
      </xdr:nvCxnSpPr>
      <xdr:spPr>
        <a:xfrm>
          <a:off x="16929100" y="137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116332</xdr:rowOff>
    </xdr:from>
    <xdr:to>
      <xdr:col>24</xdr:col>
      <xdr:colOff>558800</xdr:colOff>
      <xdr:row>84</xdr:row>
      <xdr:rowOff>154939</xdr:rowOff>
    </xdr:to>
    <xdr:cxnSp macro="">
      <xdr:nvCxnSpPr>
        <xdr:cNvPr id="254" name="直線コネクタ 253"/>
        <xdr:cNvCxnSpPr/>
      </xdr:nvCxnSpPr>
      <xdr:spPr>
        <a:xfrm>
          <a:off x="16179800" y="14518132"/>
          <a:ext cx="8382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116095</xdr:rowOff>
    </xdr:from>
    <xdr:ext cx="762000" cy="259045"/>
    <xdr:sp macro="" textlink="">
      <xdr:nvSpPr>
        <xdr:cNvPr id="255" name="給与水準   （国との比較）平均値テキスト"/>
        <xdr:cNvSpPr txBox="1"/>
      </xdr:nvSpPr>
      <xdr:spPr>
        <a:xfrm>
          <a:off x="17106900" y="14003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99568</xdr:rowOff>
    </xdr:from>
    <xdr:to>
      <xdr:col>24</xdr:col>
      <xdr:colOff>609600</xdr:colOff>
      <xdr:row>83</xdr:row>
      <xdr:rowOff>29718</xdr:rowOff>
    </xdr:to>
    <xdr:sp macro="" textlink="">
      <xdr:nvSpPr>
        <xdr:cNvPr id="256" name="フローチャート : 判断 255"/>
        <xdr:cNvSpPr/>
      </xdr:nvSpPr>
      <xdr:spPr>
        <a:xfrm>
          <a:off x="169672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169672</xdr:rowOff>
    </xdr:from>
    <xdr:to>
      <xdr:col>23</xdr:col>
      <xdr:colOff>406400</xdr:colOff>
      <xdr:row>84</xdr:row>
      <xdr:rowOff>116332</xdr:rowOff>
    </xdr:to>
    <xdr:cxnSp macro="">
      <xdr:nvCxnSpPr>
        <xdr:cNvPr id="257" name="直線コネクタ 256"/>
        <xdr:cNvCxnSpPr/>
      </xdr:nvCxnSpPr>
      <xdr:spPr>
        <a:xfrm>
          <a:off x="15290800" y="14228572"/>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70613</xdr:rowOff>
    </xdr:from>
    <xdr:to>
      <xdr:col>23</xdr:col>
      <xdr:colOff>457200</xdr:colOff>
      <xdr:row>83</xdr:row>
      <xdr:rowOff>763</xdr:rowOff>
    </xdr:to>
    <xdr:sp macro="" textlink="">
      <xdr:nvSpPr>
        <xdr:cNvPr id="258" name="フローチャート : 判断 257"/>
        <xdr:cNvSpPr/>
      </xdr:nvSpPr>
      <xdr:spPr>
        <a:xfrm>
          <a:off x="16129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10940</xdr:rowOff>
    </xdr:from>
    <xdr:ext cx="736600" cy="259045"/>
    <xdr:sp macro="" textlink="">
      <xdr:nvSpPr>
        <xdr:cNvPr id="259" name="テキスト ボックス 258"/>
        <xdr:cNvSpPr txBox="1"/>
      </xdr:nvSpPr>
      <xdr:spPr>
        <a:xfrm>
          <a:off x="15798800" y="1389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169672</xdr:rowOff>
    </xdr:from>
    <xdr:to>
      <xdr:col>22</xdr:col>
      <xdr:colOff>203200</xdr:colOff>
      <xdr:row>89</xdr:row>
      <xdr:rowOff>11937</xdr:rowOff>
    </xdr:to>
    <xdr:cxnSp macro="">
      <xdr:nvCxnSpPr>
        <xdr:cNvPr id="260" name="直線コネクタ 259"/>
        <xdr:cNvCxnSpPr/>
      </xdr:nvCxnSpPr>
      <xdr:spPr>
        <a:xfrm flipV="1">
          <a:off x="14401800" y="14228572"/>
          <a:ext cx="889000" cy="104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70613</xdr:rowOff>
    </xdr:from>
    <xdr:to>
      <xdr:col>22</xdr:col>
      <xdr:colOff>254000</xdr:colOff>
      <xdr:row>83</xdr:row>
      <xdr:rowOff>763</xdr:rowOff>
    </xdr:to>
    <xdr:sp macro="" textlink="">
      <xdr:nvSpPr>
        <xdr:cNvPr id="261" name="フローチャート : 判断 260"/>
        <xdr:cNvSpPr/>
      </xdr:nvSpPr>
      <xdr:spPr>
        <a:xfrm>
          <a:off x="15240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10940</xdr:rowOff>
    </xdr:from>
    <xdr:ext cx="762000" cy="259045"/>
    <xdr:sp macro="" textlink="">
      <xdr:nvSpPr>
        <xdr:cNvPr id="262" name="テキスト ボックス 261"/>
        <xdr:cNvSpPr txBox="1"/>
      </xdr:nvSpPr>
      <xdr:spPr>
        <a:xfrm>
          <a:off x="14909800" y="138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135128</xdr:rowOff>
    </xdr:from>
    <xdr:to>
      <xdr:col>21</xdr:col>
      <xdr:colOff>0</xdr:colOff>
      <xdr:row>89</xdr:row>
      <xdr:rowOff>11937</xdr:rowOff>
    </xdr:to>
    <xdr:cxnSp macro="">
      <xdr:nvCxnSpPr>
        <xdr:cNvPr id="263" name="直線コネクタ 262"/>
        <xdr:cNvCxnSpPr/>
      </xdr:nvCxnSpPr>
      <xdr:spPr>
        <a:xfrm>
          <a:off x="13512800" y="1522272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147320</xdr:rowOff>
    </xdr:from>
    <xdr:to>
      <xdr:col>21</xdr:col>
      <xdr:colOff>50800</xdr:colOff>
      <xdr:row>87</xdr:row>
      <xdr:rowOff>77470</xdr:rowOff>
    </xdr:to>
    <xdr:sp macro="" textlink="">
      <xdr:nvSpPr>
        <xdr:cNvPr id="264" name="フローチャート : 判断 263"/>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87647</xdr:rowOff>
    </xdr:from>
    <xdr:ext cx="762000" cy="259045"/>
    <xdr:sp macro="" textlink="">
      <xdr:nvSpPr>
        <xdr:cNvPr id="265" name="テキスト ボックス 264"/>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66" name="フローチャート : 判断 265"/>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67" name="テキスト ボックス 266"/>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73" name="円/楕円 272"/>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xdr:rowOff>
    </xdr:from>
    <xdr:ext cx="762000" cy="259045"/>
    <xdr:sp macro="" textlink="">
      <xdr:nvSpPr>
        <xdr:cNvPr id="274" name="給与水準   （国との比較）該当値テキスト"/>
        <xdr:cNvSpPr txBox="1"/>
      </xdr:nvSpPr>
      <xdr:spPr>
        <a:xfrm>
          <a:off x="17106900" y="1440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65532</xdr:rowOff>
    </xdr:from>
    <xdr:to>
      <xdr:col>23</xdr:col>
      <xdr:colOff>457200</xdr:colOff>
      <xdr:row>84</xdr:row>
      <xdr:rowOff>167132</xdr:rowOff>
    </xdr:to>
    <xdr:sp macro="" textlink="">
      <xdr:nvSpPr>
        <xdr:cNvPr id="275" name="円/楕円 274"/>
        <xdr:cNvSpPr/>
      </xdr:nvSpPr>
      <xdr:spPr>
        <a:xfrm>
          <a:off x="16129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151909</xdr:rowOff>
    </xdr:from>
    <xdr:ext cx="736600" cy="259045"/>
    <xdr:sp macro="" textlink="">
      <xdr:nvSpPr>
        <xdr:cNvPr id="276" name="テキスト ボックス 275"/>
        <xdr:cNvSpPr txBox="1"/>
      </xdr:nvSpPr>
      <xdr:spPr>
        <a:xfrm>
          <a:off x="15798800" y="1455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118872</xdr:rowOff>
    </xdr:from>
    <xdr:to>
      <xdr:col>22</xdr:col>
      <xdr:colOff>254000</xdr:colOff>
      <xdr:row>83</xdr:row>
      <xdr:rowOff>49022</xdr:rowOff>
    </xdr:to>
    <xdr:sp macro="" textlink="">
      <xdr:nvSpPr>
        <xdr:cNvPr id="277" name="円/楕円 276"/>
        <xdr:cNvSpPr/>
      </xdr:nvSpPr>
      <xdr:spPr>
        <a:xfrm>
          <a:off x="15240000" y="1417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33799</xdr:rowOff>
    </xdr:from>
    <xdr:ext cx="762000" cy="259045"/>
    <xdr:sp macro="" textlink="">
      <xdr:nvSpPr>
        <xdr:cNvPr id="278" name="テキスト ボックス 277"/>
        <xdr:cNvSpPr txBox="1"/>
      </xdr:nvSpPr>
      <xdr:spPr>
        <a:xfrm>
          <a:off x="14909800" y="142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132587</xdr:rowOff>
    </xdr:from>
    <xdr:to>
      <xdr:col>21</xdr:col>
      <xdr:colOff>50800</xdr:colOff>
      <xdr:row>89</xdr:row>
      <xdr:rowOff>62737</xdr:rowOff>
    </xdr:to>
    <xdr:sp macro="" textlink="">
      <xdr:nvSpPr>
        <xdr:cNvPr id="279" name="円/楕円 278"/>
        <xdr:cNvSpPr/>
      </xdr:nvSpPr>
      <xdr:spPr>
        <a:xfrm>
          <a:off x="143510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47514</xdr:rowOff>
    </xdr:from>
    <xdr:ext cx="762000" cy="259045"/>
    <xdr:sp macro="" textlink="">
      <xdr:nvSpPr>
        <xdr:cNvPr id="280" name="テキスト ボックス 279"/>
        <xdr:cNvSpPr txBox="1"/>
      </xdr:nvSpPr>
      <xdr:spPr>
        <a:xfrm>
          <a:off x="14020800" y="1530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84328</xdr:rowOff>
    </xdr:from>
    <xdr:to>
      <xdr:col>19</xdr:col>
      <xdr:colOff>533400</xdr:colOff>
      <xdr:row>89</xdr:row>
      <xdr:rowOff>14478</xdr:rowOff>
    </xdr:to>
    <xdr:sp macro="" textlink="">
      <xdr:nvSpPr>
        <xdr:cNvPr id="281" name="円/楕円 280"/>
        <xdr:cNvSpPr/>
      </xdr:nvSpPr>
      <xdr:spPr>
        <a:xfrm>
          <a:off x="13462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170705</xdr:rowOff>
    </xdr:from>
    <xdr:ext cx="762000" cy="259045"/>
    <xdr:sp macro="" textlink="">
      <xdr:nvSpPr>
        <xdr:cNvPr id="282" name="テキスト ボックス 281"/>
        <xdr:cNvSpPr txBox="1"/>
      </xdr:nvSpPr>
      <xdr:spPr>
        <a:xfrm>
          <a:off x="13131800" y="152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月</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日に市町村合併を行ったことにより職員数が増となったため、類似団体平均を上回る職員数となっている。今後は「第</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期中津市行財政改革</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5</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ヶ年計画」（平成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年度）を策定し、職員年齢構成の平準化を考慮した職員採用等により、適正な定員管理を行う。</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2" name="直線コネクタ 311"/>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3"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4" name="直線コネクタ 313"/>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5"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16" name="直線コネクタ 315"/>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160549</xdr:rowOff>
    </xdr:from>
    <xdr:to>
      <xdr:col>24</xdr:col>
      <xdr:colOff>558800</xdr:colOff>
      <xdr:row>64</xdr:row>
      <xdr:rowOff>3175</xdr:rowOff>
    </xdr:to>
    <xdr:cxnSp macro="">
      <xdr:nvCxnSpPr>
        <xdr:cNvPr id="317" name="直線コネクタ 316"/>
        <xdr:cNvCxnSpPr/>
      </xdr:nvCxnSpPr>
      <xdr:spPr>
        <a:xfrm>
          <a:off x="16179800" y="10961899"/>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18"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19" name="フローチャート : 判断 318"/>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94192</xdr:rowOff>
    </xdr:from>
    <xdr:to>
      <xdr:col>23</xdr:col>
      <xdr:colOff>406400</xdr:colOff>
      <xdr:row>63</xdr:row>
      <xdr:rowOff>160549</xdr:rowOff>
    </xdr:to>
    <xdr:cxnSp macro="">
      <xdr:nvCxnSpPr>
        <xdr:cNvPr id="320" name="直線コネクタ 319"/>
        <xdr:cNvCxnSpPr/>
      </xdr:nvCxnSpPr>
      <xdr:spPr>
        <a:xfrm>
          <a:off x="15290800" y="10895542"/>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1" name="フローチャート : 判断 320"/>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51134</xdr:rowOff>
    </xdr:from>
    <xdr:ext cx="736600" cy="259045"/>
    <xdr:sp macro="" textlink="">
      <xdr:nvSpPr>
        <xdr:cNvPr id="322" name="テキスト ボックス 321"/>
        <xdr:cNvSpPr txBox="1"/>
      </xdr:nvSpPr>
      <xdr:spPr>
        <a:xfrm>
          <a:off x="15798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70062</xdr:rowOff>
    </xdr:from>
    <xdr:to>
      <xdr:col>22</xdr:col>
      <xdr:colOff>203200</xdr:colOff>
      <xdr:row>63</xdr:row>
      <xdr:rowOff>94192</xdr:rowOff>
    </xdr:to>
    <xdr:cxnSp macro="">
      <xdr:nvCxnSpPr>
        <xdr:cNvPr id="323" name="直線コネクタ 322"/>
        <xdr:cNvCxnSpPr/>
      </xdr:nvCxnSpPr>
      <xdr:spPr>
        <a:xfrm>
          <a:off x="14401800" y="108714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4" name="フローチャート : 判断 323"/>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59178</xdr:rowOff>
    </xdr:from>
    <xdr:ext cx="762000" cy="259045"/>
    <xdr:sp macro="" textlink="">
      <xdr:nvSpPr>
        <xdr:cNvPr id="325" name="テキスト ボックス 324"/>
        <xdr:cNvSpPr txBox="1"/>
      </xdr:nvSpPr>
      <xdr:spPr>
        <a:xfrm>
          <a:off x="14909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70062</xdr:rowOff>
    </xdr:from>
    <xdr:to>
      <xdr:col>21</xdr:col>
      <xdr:colOff>0</xdr:colOff>
      <xdr:row>63</xdr:row>
      <xdr:rowOff>116311</xdr:rowOff>
    </xdr:to>
    <xdr:cxnSp macro="">
      <xdr:nvCxnSpPr>
        <xdr:cNvPr id="326" name="直線コネクタ 325"/>
        <xdr:cNvCxnSpPr/>
      </xdr:nvCxnSpPr>
      <xdr:spPr>
        <a:xfrm flipV="1">
          <a:off x="13512800" y="10871412"/>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27" name="フローチャート : 判断 326"/>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75265</xdr:rowOff>
    </xdr:from>
    <xdr:ext cx="762000" cy="259045"/>
    <xdr:sp macro="" textlink="">
      <xdr:nvSpPr>
        <xdr:cNvPr id="328" name="テキスト ボックス 327"/>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29" name="フローチャート : 判断 328"/>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99395</xdr:rowOff>
    </xdr:from>
    <xdr:ext cx="762000" cy="259045"/>
    <xdr:sp macro="" textlink="">
      <xdr:nvSpPr>
        <xdr:cNvPr id="330" name="テキスト ボックス 329"/>
        <xdr:cNvSpPr txBox="1"/>
      </xdr:nvSpPr>
      <xdr:spPr>
        <a:xfrm>
          <a:off x="13131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123825</xdr:rowOff>
    </xdr:from>
    <xdr:to>
      <xdr:col>24</xdr:col>
      <xdr:colOff>609600</xdr:colOff>
      <xdr:row>64</xdr:row>
      <xdr:rowOff>53975</xdr:rowOff>
    </xdr:to>
    <xdr:sp macro="" textlink="">
      <xdr:nvSpPr>
        <xdr:cNvPr id="336" name="円/楕円 335"/>
        <xdr:cNvSpPr/>
      </xdr:nvSpPr>
      <xdr:spPr>
        <a:xfrm>
          <a:off x="169672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95902</xdr:rowOff>
    </xdr:from>
    <xdr:ext cx="762000" cy="259045"/>
    <xdr:sp macro="" textlink="">
      <xdr:nvSpPr>
        <xdr:cNvPr id="337" name="定員管理の状況該当値テキスト"/>
        <xdr:cNvSpPr txBox="1"/>
      </xdr:nvSpPr>
      <xdr:spPr>
        <a:xfrm>
          <a:off x="17106900" y="1089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109749</xdr:rowOff>
    </xdr:from>
    <xdr:to>
      <xdr:col>23</xdr:col>
      <xdr:colOff>457200</xdr:colOff>
      <xdr:row>64</xdr:row>
      <xdr:rowOff>39899</xdr:rowOff>
    </xdr:to>
    <xdr:sp macro="" textlink="">
      <xdr:nvSpPr>
        <xdr:cNvPr id="338" name="円/楕円 337"/>
        <xdr:cNvSpPr/>
      </xdr:nvSpPr>
      <xdr:spPr>
        <a:xfrm>
          <a:off x="16129000" y="109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24676</xdr:rowOff>
    </xdr:from>
    <xdr:ext cx="736600" cy="259045"/>
    <xdr:sp macro="" textlink="">
      <xdr:nvSpPr>
        <xdr:cNvPr id="339" name="テキスト ボックス 338"/>
        <xdr:cNvSpPr txBox="1"/>
      </xdr:nvSpPr>
      <xdr:spPr>
        <a:xfrm>
          <a:off x="15798800" y="10997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43392</xdr:rowOff>
    </xdr:from>
    <xdr:to>
      <xdr:col>22</xdr:col>
      <xdr:colOff>254000</xdr:colOff>
      <xdr:row>63</xdr:row>
      <xdr:rowOff>144992</xdr:rowOff>
    </xdr:to>
    <xdr:sp macro="" textlink="">
      <xdr:nvSpPr>
        <xdr:cNvPr id="340" name="円/楕円 339"/>
        <xdr:cNvSpPr/>
      </xdr:nvSpPr>
      <xdr:spPr>
        <a:xfrm>
          <a:off x="15240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129769</xdr:rowOff>
    </xdr:from>
    <xdr:ext cx="762000" cy="259045"/>
    <xdr:sp macro="" textlink="">
      <xdr:nvSpPr>
        <xdr:cNvPr id="341" name="テキスト ボックス 340"/>
        <xdr:cNvSpPr txBox="1"/>
      </xdr:nvSpPr>
      <xdr:spPr>
        <a:xfrm>
          <a:off x="14909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19262</xdr:rowOff>
    </xdr:from>
    <xdr:to>
      <xdr:col>21</xdr:col>
      <xdr:colOff>50800</xdr:colOff>
      <xdr:row>63</xdr:row>
      <xdr:rowOff>120862</xdr:rowOff>
    </xdr:to>
    <xdr:sp macro="" textlink="">
      <xdr:nvSpPr>
        <xdr:cNvPr id="342" name="円/楕円 341"/>
        <xdr:cNvSpPr/>
      </xdr:nvSpPr>
      <xdr:spPr>
        <a:xfrm>
          <a:off x="14351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105639</xdr:rowOff>
    </xdr:from>
    <xdr:ext cx="762000" cy="259045"/>
    <xdr:sp macro="" textlink="">
      <xdr:nvSpPr>
        <xdr:cNvPr id="343" name="テキスト ボックス 342"/>
        <xdr:cNvSpPr txBox="1"/>
      </xdr:nvSpPr>
      <xdr:spPr>
        <a:xfrm>
          <a:off x="14020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65511</xdr:rowOff>
    </xdr:from>
    <xdr:to>
      <xdr:col>19</xdr:col>
      <xdr:colOff>533400</xdr:colOff>
      <xdr:row>63</xdr:row>
      <xdr:rowOff>167111</xdr:rowOff>
    </xdr:to>
    <xdr:sp macro="" textlink="">
      <xdr:nvSpPr>
        <xdr:cNvPr id="344" name="円/楕円 343"/>
        <xdr:cNvSpPr/>
      </xdr:nvSpPr>
      <xdr:spPr>
        <a:xfrm>
          <a:off x="13462000" y="1086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151888</xdr:rowOff>
    </xdr:from>
    <xdr:ext cx="762000" cy="259045"/>
    <xdr:sp macro="" textlink="">
      <xdr:nvSpPr>
        <xdr:cNvPr id="345" name="テキスト ボックス 344"/>
        <xdr:cNvSpPr txBox="1"/>
      </xdr:nvSpPr>
      <xdr:spPr>
        <a:xfrm>
          <a:off x="13131800" y="1095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合併特例債等により地方債の元利償還金が増加傾向であるが、このうち基準財政需要額に算入される額も比例して増加している。よって市の実質的な負担が軽減されている。実質公債費比率は前年度と比べて</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0.4</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ポイント改善した。類似団体平均と比べ良好な数値となっている。今後も良好な数値を維持しつつ、適切な財政運営に努める。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0" name="直線コネクタ 369"/>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1"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2" name="直線コネクタ 371"/>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3"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4" name="直線コネクタ 373"/>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26988</xdr:rowOff>
    </xdr:from>
    <xdr:to>
      <xdr:col>24</xdr:col>
      <xdr:colOff>558800</xdr:colOff>
      <xdr:row>39</xdr:row>
      <xdr:rowOff>51118</xdr:rowOff>
    </xdr:to>
    <xdr:cxnSp macro="">
      <xdr:nvCxnSpPr>
        <xdr:cNvPr id="375" name="直線コネクタ 374"/>
        <xdr:cNvCxnSpPr/>
      </xdr:nvCxnSpPr>
      <xdr:spPr>
        <a:xfrm flipV="1">
          <a:off x="16179800" y="671353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87012</xdr:rowOff>
    </xdr:from>
    <xdr:ext cx="762000" cy="259045"/>
    <xdr:sp macro="" textlink="">
      <xdr:nvSpPr>
        <xdr:cNvPr id="376" name="公債費負担の状況平均値テキスト"/>
        <xdr:cNvSpPr txBox="1"/>
      </xdr:nvSpPr>
      <xdr:spPr>
        <a:xfrm>
          <a:off x="17106900" y="677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77" name="フローチャート : 判断 376"/>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51118</xdr:rowOff>
    </xdr:from>
    <xdr:to>
      <xdr:col>23</xdr:col>
      <xdr:colOff>406400</xdr:colOff>
      <xdr:row>39</xdr:row>
      <xdr:rowOff>93345</xdr:rowOff>
    </xdr:to>
    <xdr:cxnSp macro="">
      <xdr:nvCxnSpPr>
        <xdr:cNvPr id="378" name="直線コネクタ 377"/>
        <xdr:cNvCxnSpPr/>
      </xdr:nvCxnSpPr>
      <xdr:spPr>
        <a:xfrm flipV="1">
          <a:off x="15290800" y="673766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79" name="フローチャート : 判断 378"/>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0" name="テキスト ボックス 379"/>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93345</xdr:rowOff>
    </xdr:from>
    <xdr:to>
      <xdr:col>22</xdr:col>
      <xdr:colOff>203200</xdr:colOff>
      <xdr:row>39</xdr:row>
      <xdr:rowOff>141605</xdr:rowOff>
    </xdr:to>
    <xdr:cxnSp macro="">
      <xdr:nvCxnSpPr>
        <xdr:cNvPr id="381" name="直線コネクタ 380"/>
        <xdr:cNvCxnSpPr/>
      </xdr:nvCxnSpPr>
      <xdr:spPr>
        <a:xfrm flipV="1">
          <a:off x="14401800" y="677989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2" name="フローチャート : 判断 381"/>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3" name="テキスト ボックス 382"/>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141605</xdr:rowOff>
    </xdr:from>
    <xdr:to>
      <xdr:col>21</xdr:col>
      <xdr:colOff>0</xdr:colOff>
      <xdr:row>40</xdr:row>
      <xdr:rowOff>24447</xdr:rowOff>
    </xdr:to>
    <xdr:cxnSp macro="">
      <xdr:nvCxnSpPr>
        <xdr:cNvPr id="384" name="直線コネクタ 383"/>
        <xdr:cNvCxnSpPr/>
      </xdr:nvCxnSpPr>
      <xdr:spPr>
        <a:xfrm flipV="1">
          <a:off x="13512800" y="6828155"/>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5" name="フローチャート : 判断 384"/>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86" name="テキスト ボックス 385"/>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7" name="フローチャート : 判断 386"/>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88" name="テキスト ボックス 387"/>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147638</xdr:rowOff>
    </xdr:from>
    <xdr:to>
      <xdr:col>24</xdr:col>
      <xdr:colOff>609600</xdr:colOff>
      <xdr:row>39</xdr:row>
      <xdr:rowOff>77788</xdr:rowOff>
    </xdr:to>
    <xdr:sp macro="" textlink="">
      <xdr:nvSpPr>
        <xdr:cNvPr id="394" name="円/楕円 393"/>
        <xdr:cNvSpPr/>
      </xdr:nvSpPr>
      <xdr:spPr>
        <a:xfrm>
          <a:off x="169672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164165</xdr:rowOff>
    </xdr:from>
    <xdr:ext cx="762000" cy="259045"/>
    <xdr:sp macro="" textlink="">
      <xdr:nvSpPr>
        <xdr:cNvPr id="395" name="公債費負担の状況該当値テキスト"/>
        <xdr:cNvSpPr txBox="1"/>
      </xdr:nvSpPr>
      <xdr:spPr>
        <a:xfrm>
          <a:off x="17106900" y="650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318</xdr:rowOff>
    </xdr:from>
    <xdr:to>
      <xdr:col>23</xdr:col>
      <xdr:colOff>457200</xdr:colOff>
      <xdr:row>39</xdr:row>
      <xdr:rowOff>101918</xdr:rowOff>
    </xdr:to>
    <xdr:sp macro="" textlink="">
      <xdr:nvSpPr>
        <xdr:cNvPr id="396" name="円/楕円 395"/>
        <xdr:cNvSpPr/>
      </xdr:nvSpPr>
      <xdr:spPr>
        <a:xfrm>
          <a:off x="161290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112095</xdr:rowOff>
    </xdr:from>
    <xdr:ext cx="736600" cy="259045"/>
    <xdr:sp macro="" textlink="">
      <xdr:nvSpPr>
        <xdr:cNvPr id="397" name="テキスト ボックス 396"/>
        <xdr:cNvSpPr txBox="1"/>
      </xdr:nvSpPr>
      <xdr:spPr>
        <a:xfrm>
          <a:off x="15798800" y="645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42545</xdr:rowOff>
    </xdr:from>
    <xdr:to>
      <xdr:col>22</xdr:col>
      <xdr:colOff>254000</xdr:colOff>
      <xdr:row>39</xdr:row>
      <xdr:rowOff>144145</xdr:rowOff>
    </xdr:to>
    <xdr:sp macro="" textlink="">
      <xdr:nvSpPr>
        <xdr:cNvPr id="398" name="円/楕円 397"/>
        <xdr:cNvSpPr/>
      </xdr:nvSpPr>
      <xdr:spPr>
        <a:xfrm>
          <a:off x="152400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154322</xdr:rowOff>
    </xdr:from>
    <xdr:ext cx="762000" cy="259045"/>
    <xdr:sp macro="" textlink="">
      <xdr:nvSpPr>
        <xdr:cNvPr id="399" name="テキスト ボックス 398"/>
        <xdr:cNvSpPr txBox="1"/>
      </xdr:nvSpPr>
      <xdr:spPr>
        <a:xfrm>
          <a:off x="14909800" y="649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90805</xdr:rowOff>
    </xdr:from>
    <xdr:to>
      <xdr:col>21</xdr:col>
      <xdr:colOff>50800</xdr:colOff>
      <xdr:row>40</xdr:row>
      <xdr:rowOff>20955</xdr:rowOff>
    </xdr:to>
    <xdr:sp macro="" textlink="">
      <xdr:nvSpPr>
        <xdr:cNvPr id="400" name="円/楕円 399"/>
        <xdr:cNvSpPr/>
      </xdr:nvSpPr>
      <xdr:spPr>
        <a:xfrm>
          <a:off x="143510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31132</xdr:rowOff>
    </xdr:from>
    <xdr:ext cx="762000" cy="259045"/>
    <xdr:sp macro="" textlink="">
      <xdr:nvSpPr>
        <xdr:cNvPr id="401" name="テキスト ボックス 400"/>
        <xdr:cNvSpPr txBox="1"/>
      </xdr:nvSpPr>
      <xdr:spPr>
        <a:xfrm>
          <a:off x="14020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145097</xdr:rowOff>
    </xdr:from>
    <xdr:to>
      <xdr:col>19</xdr:col>
      <xdr:colOff>533400</xdr:colOff>
      <xdr:row>40</xdr:row>
      <xdr:rowOff>75247</xdr:rowOff>
    </xdr:to>
    <xdr:sp macro="" textlink="">
      <xdr:nvSpPr>
        <xdr:cNvPr id="402" name="円/楕円 401"/>
        <xdr:cNvSpPr/>
      </xdr:nvSpPr>
      <xdr:spPr>
        <a:xfrm>
          <a:off x="134620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85424</xdr:rowOff>
    </xdr:from>
    <xdr:ext cx="762000" cy="259045"/>
    <xdr:sp macro="" textlink="">
      <xdr:nvSpPr>
        <xdr:cNvPr id="403" name="テキスト ボックス 402"/>
        <xdr:cNvSpPr txBox="1"/>
      </xdr:nvSpPr>
      <xdr:spPr>
        <a:xfrm>
          <a:off x="13131800" y="660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地方債発行額の抑制による地方債現在高の減、また団塊世代における退職者増の傾向ではあるが「第</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期中津市行財政改革</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ヶ年計画」に沿って新規採用職員を抑制していることから、退職手当負担見込額が抑制されており、将来負担比率が類似団体平均より良好な数値で推移している。今後も継続して当該比率の適正な推移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2" name="直線コネクタ 431"/>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3"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4" name="直線コネクタ 433"/>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57912</xdr:rowOff>
    </xdr:from>
    <xdr:to>
      <xdr:col>24</xdr:col>
      <xdr:colOff>558800</xdr:colOff>
      <xdr:row>15</xdr:row>
      <xdr:rowOff>66760</xdr:rowOff>
    </xdr:to>
    <xdr:cxnSp macro="">
      <xdr:nvCxnSpPr>
        <xdr:cNvPr id="437" name="直線コネクタ 436"/>
        <xdr:cNvCxnSpPr/>
      </xdr:nvCxnSpPr>
      <xdr:spPr>
        <a:xfrm flipV="1">
          <a:off x="16179800" y="2629662"/>
          <a:ext cx="8382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20210</xdr:rowOff>
    </xdr:from>
    <xdr:ext cx="762000" cy="259045"/>
    <xdr:sp macro="" textlink="">
      <xdr:nvSpPr>
        <xdr:cNvPr id="438" name="将来負担の状況平均値テキスト"/>
        <xdr:cNvSpPr txBox="1"/>
      </xdr:nvSpPr>
      <xdr:spPr>
        <a:xfrm>
          <a:off x="17106900" y="25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39" name="フローチャート : 判断 438"/>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66760</xdr:rowOff>
    </xdr:from>
    <xdr:to>
      <xdr:col>23</xdr:col>
      <xdr:colOff>406400</xdr:colOff>
      <xdr:row>15</xdr:row>
      <xdr:rowOff>85259</xdr:rowOff>
    </xdr:to>
    <xdr:cxnSp macro="">
      <xdr:nvCxnSpPr>
        <xdr:cNvPr id="440" name="直線コネクタ 439"/>
        <xdr:cNvCxnSpPr/>
      </xdr:nvCxnSpPr>
      <xdr:spPr>
        <a:xfrm flipV="1">
          <a:off x="15290800" y="2638510"/>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1" name="フローチャート : 判断 440"/>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42" name="テキスト ボックス 441"/>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85259</xdr:rowOff>
    </xdr:from>
    <xdr:to>
      <xdr:col>22</xdr:col>
      <xdr:colOff>203200</xdr:colOff>
      <xdr:row>16</xdr:row>
      <xdr:rowOff>70654</xdr:rowOff>
    </xdr:to>
    <xdr:cxnSp macro="">
      <xdr:nvCxnSpPr>
        <xdr:cNvPr id="443" name="直線コネクタ 442"/>
        <xdr:cNvCxnSpPr/>
      </xdr:nvCxnSpPr>
      <xdr:spPr>
        <a:xfrm flipV="1">
          <a:off x="14401800" y="2657009"/>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4" name="フローチャート : 判断 443"/>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45" name="テキスト ボックス 444"/>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70654</xdr:rowOff>
    </xdr:from>
    <xdr:to>
      <xdr:col>21</xdr:col>
      <xdr:colOff>0</xdr:colOff>
      <xdr:row>16</xdr:row>
      <xdr:rowOff>121327</xdr:rowOff>
    </xdr:to>
    <xdr:cxnSp macro="">
      <xdr:nvCxnSpPr>
        <xdr:cNvPr id="446" name="直線コネクタ 445"/>
        <xdr:cNvCxnSpPr/>
      </xdr:nvCxnSpPr>
      <xdr:spPr>
        <a:xfrm flipV="1">
          <a:off x="13512800" y="2813854"/>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47" name="フローチャート : 判断 446"/>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48" name="テキスト ボックス 447"/>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49" name="フローチャート : 判断 448"/>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0" name="テキスト ボックス 449"/>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7112</xdr:rowOff>
    </xdr:from>
    <xdr:to>
      <xdr:col>24</xdr:col>
      <xdr:colOff>609600</xdr:colOff>
      <xdr:row>15</xdr:row>
      <xdr:rowOff>108712</xdr:rowOff>
    </xdr:to>
    <xdr:sp macro="" textlink="">
      <xdr:nvSpPr>
        <xdr:cNvPr id="456" name="円/楕円 455"/>
        <xdr:cNvSpPr/>
      </xdr:nvSpPr>
      <xdr:spPr>
        <a:xfrm>
          <a:off x="16967200" y="2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23639</xdr:rowOff>
    </xdr:from>
    <xdr:ext cx="762000" cy="259045"/>
    <xdr:sp macro="" textlink="">
      <xdr:nvSpPr>
        <xdr:cNvPr id="457" name="将来負担の状況該当値テキスト"/>
        <xdr:cNvSpPr txBox="1"/>
      </xdr:nvSpPr>
      <xdr:spPr>
        <a:xfrm>
          <a:off x="17106900" y="242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15960</xdr:rowOff>
    </xdr:from>
    <xdr:to>
      <xdr:col>23</xdr:col>
      <xdr:colOff>457200</xdr:colOff>
      <xdr:row>15</xdr:row>
      <xdr:rowOff>117560</xdr:rowOff>
    </xdr:to>
    <xdr:sp macro="" textlink="">
      <xdr:nvSpPr>
        <xdr:cNvPr id="458" name="円/楕円 457"/>
        <xdr:cNvSpPr/>
      </xdr:nvSpPr>
      <xdr:spPr>
        <a:xfrm>
          <a:off x="16129000" y="2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127737</xdr:rowOff>
    </xdr:from>
    <xdr:ext cx="736600" cy="259045"/>
    <xdr:sp macro="" textlink="">
      <xdr:nvSpPr>
        <xdr:cNvPr id="459" name="テキスト ボックス 458"/>
        <xdr:cNvSpPr txBox="1"/>
      </xdr:nvSpPr>
      <xdr:spPr>
        <a:xfrm>
          <a:off x="15798800" y="235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34459</xdr:rowOff>
    </xdr:from>
    <xdr:to>
      <xdr:col>22</xdr:col>
      <xdr:colOff>254000</xdr:colOff>
      <xdr:row>15</xdr:row>
      <xdr:rowOff>136059</xdr:rowOff>
    </xdr:to>
    <xdr:sp macro="" textlink="">
      <xdr:nvSpPr>
        <xdr:cNvPr id="460" name="円/楕円 459"/>
        <xdr:cNvSpPr/>
      </xdr:nvSpPr>
      <xdr:spPr>
        <a:xfrm>
          <a:off x="15240000" y="260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146236</xdr:rowOff>
    </xdr:from>
    <xdr:ext cx="762000" cy="259045"/>
    <xdr:sp macro="" textlink="">
      <xdr:nvSpPr>
        <xdr:cNvPr id="461" name="テキスト ボックス 460"/>
        <xdr:cNvSpPr txBox="1"/>
      </xdr:nvSpPr>
      <xdr:spPr>
        <a:xfrm>
          <a:off x="14909800" y="237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19854</xdr:rowOff>
    </xdr:from>
    <xdr:to>
      <xdr:col>21</xdr:col>
      <xdr:colOff>50800</xdr:colOff>
      <xdr:row>16</xdr:row>
      <xdr:rowOff>121454</xdr:rowOff>
    </xdr:to>
    <xdr:sp macro="" textlink="">
      <xdr:nvSpPr>
        <xdr:cNvPr id="462" name="円/楕円 461"/>
        <xdr:cNvSpPr/>
      </xdr:nvSpPr>
      <xdr:spPr>
        <a:xfrm>
          <a:off x="14351000" y="276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131631</xdr:rowOff>
    </xdr:from>
    <xdr:ext cx="762000" cy="259045"/>
    <xdr:sp macro="" textlink="">
      <xdr:nvSpPr>
        <xdr:cNvPr id="463" name="テキスト ボックス 462"/>
        <xdr:cNvSpPr txBox="1"/>
      </xdr:nvSpPr>
      <xdr:spPr>
        <a:xfrm>
          <a:off x="14020800" y="253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70527</xdr:rowOff>
    </xdr:from>
    <xdr:to>
      <xdr:col>19</xdr:col>
      <xdr:colOff>533400</xdr:colOff>
      <xdr:row>17</xdr:row>
      <xdr:rowOff>677</xdr:rowOff>
    </xdr:to>
    <xdr:sp macro="" textlink="">
      <xdr:nvSpPr>
        <xdr:cNvPr id="464" name="円/楕円 463"/>
        <xdr:cNvSpPr/>
      </xdr:nvSpPr>
      <xdr:spPr>
        <a:xfrm>
          <a:off x="13462000" y="28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10854</xdr:rowOff>
    </xdr:from>
    <xdr:ext cx="762000" cy="259045"/>
    <xdr:sp macro="" textlink="">
      <xdr:nvSpPr>
        <xdr:cNvPr id="465" name="テキスト ボックス 464"/>
        <xdr:cNvSpPr txBox="1"/>
      </xdr:nvSpPr>
      <xdr:spPr>
        <a:xfrm>
          <a:off x="13131800" y="258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大分県中津市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85,264
84,572
491.53
43,053,598
41,257,213
1,508,267
24,214,325
44,776,245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32.2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月</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日に市町村合併を行ったことにより、職員数が増となったことと、団塊世代の退職者数が近年集中しているため、類似団体平均よりも悪い水準となっている。Ｈ</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年度は前年度と同じ数値である。今後は次期計画「第</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期中津市行財政改革</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5</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ヶ年計画」（平成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年度）を策定し、職員数の適正化を図り人件費の削減に努める。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165100</xdr:rowOff>
    </xdr:from>
    <xdr:to>
      <xdr:col>7</xdr:col>
      <xdr:colOff>15875</xdr:colOff>
      <xdr:row>38</xdr:row>
      <xdr:rowOff>165100</xdr:rowOff>
    </xdr:to>
    <xdr:cxnSp macro="">
      <xdr:nvCxnSpPr>
        <xdr:cNvPr id="66" name="直線コネクタ 65"/>
        <xdr:cNvCxnSpPr/>
      </xdr:nvCxnSpPr>
      <xdr:spPr>
        <a:xfrm>
          <a:off x="3987800" y="668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142240</xdr:rowOff>
    </xdr:from>
    <xdr:to>
      <xdr:col>5</xdr:col>
      <xdr:colOff>549275</xdr:colOff>
      <xdr:row>38</xdr:row>
      <xdr:rowOff>165100</xdr:rowOff>
    </xdr:to>
    <xdr:cxnSp macro="">
      <xdr:nvCxnSpPr>
        <xdr:cNvPr id="69" name="直線コネクタ 68"/>
        <xdr:cNvCxnSpPr/>
      </xdr:nvCxnSpPr>
      <xdr:spPr>
        <a:xfrm>
          <a:off x="3098800" y="665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142240</xdr:rowOff>
    </xdr:from>
    <xdr:to>
      <xdr:col>4</xdr:col>
      <xdr:colOff>346075</xdr:colOff>
      <xdr:row>39</xdr:row>
      <xdr:rowOff>1270</xdr:rowOff>
    </xdr:to>
    <xdr:cxnSp macro="">
      <xdr:nvCxnSpPr>
        <xdr:cNvPr id="72" name="直線コネクタ 71"/>
        <xdr:cNvCxnSpPr/>
      </xdr:nvCxnSpPr>
      <xdr:spPr>
        <a:xfrm flipV="1">
          <a:off x="2209800" y="6657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1270</xdr:rowOff>
    </xdr:from>
    <xdr:to>
      <xdr:col>3</xdr:col>
      <xdr:colOff>142875</xdr:colOff>
      <xdr:row>39</xdr:row>
      <xdr:rowOff>85090</xdr:rowOff>
    </xdr:to>
    <xdr:cxnSp macro="">
      <xdr:nvCxnSpPr>
        <xdr:cNvPr id="75" name="直線コネクタ 74"/>
        <xdr:cNvCxnSpPr/>
      </xdr:nvCxnSpPr>
      <xdr:spPr>
        <a:xfrm flipV="1">
          <a:off x="1320800" y="6687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114300</xdr:rowOff>
    </xdr:from>
    <xdr:to>
      <xdr:col>7</xdr:col>
      <xdr:colOff>66675</xdr:colOff>
      <xdr:row>39</xdr:row>
      <xdr:rowOff>44450</xdr:rowOff>
    </xdr:to>
    <xdr:sp macro="" textlink="">
      <xdr:nvSpPr>
        <xdr:cNvPr id="85" name="円/楕円 84"/>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86377</xdr:rowOff>
    </xdr:from>
    <xdr:ext cx="762000" cy="259045"/>
    <xdr:sp macro="" textlink="">
      <xdr:nvSpPr>
        <xdr:cNvPr id="86" name="人件費該当値テキスト"/>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114300</xdr:rowOff>
    </xdr:from>
    <xdr:to>
      <xdr:col>5</xdr:col>
      <xdr:colOff>600075</xdr:colOff>
      <xdr:row>39</xdr:row>
      <xdr:rowOff>44450</xdr:rowOff>
    </xdr:to>
    <xdr:sp macro="" textlink="">
      <xdr:nvSpPr>
        <xdr:cNvPr id="87" name="円/楕円 86"/>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29227</xdr:rowOff>
    </xdr:from>
    <xdr:ext cx="736600" cy="259045"/>
    <xdr:sp macro="" textlink="">
      <xdr:nvSpPr>
        <xdr:cNvPr id="88" name="テキスト ボックス 87"/>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91440</xdr:rowOff>
    </xdr:from>
    <xdr:to>
      <xdr:col>4</xdr:col>
      <xdr:colOff>396875</xdr:colOff>
      <xdr:row>39</xdr:row>
      <xdr:rowOff>21590</xdr:rowOff>
    </xdr:to>
    <xdr:sp macro="" textlink="">
      <xdr:nvSpPr>
        <xdr:cNvPr id="89" name="円/楕円 88"/>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6367</xdr:rowOff>
    </xdr:from>
    <xdr:ext cx="762000" cy="259045"/>
    <xdr:sp macro="" textlink="">
      <xdr:nvSpPr>
        <xdr:cNvPr id="90" name="テキスト ボックス 89"/>
        <xdr:cNvSpPr txBox="1"/>
      </xdr:nvSpPr>
      <xdr:spPr>
        <a:xfrm>
          <a:off x="2717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121920</xdr:rowOff>
    </xdr:from>
    <xdr:to>
      <xdr:col>3</xdr:col>
      <xdr:colOff>193675</xdr:colOff>
      <xdr:row>39</xdr:row>
      <xdr:rowOff>52070</xdr:rowOff>
    </xdr:to>
    <xdr:sp macro="" textlink="">
      <xdr:nvSpPr>
        <xdr:cNvPr id="91" name="円/楕円 90"/>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36847</xdr:rowOff>
    </xdr:from>
    <xdr:ext cx="762000" cy="259045"/>
    <xdr:sp macro="" textlink="">
      <xdr:nvSpPr>
        <xdr:cNvPr id="92" name="テキスト ボックス 91"/>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34290</xdr:rowOff>
    </xdr:from>
    <xdr:to>
      <xdr:col>1</xdr:col>
      <xdr:colOff>676275</xdr:colOff>
      <xdr:row>39</xdr:row>
      <xdr:rowOff>135890</xdr:rowOff>
    </xdr:to>
    <xdr:sp macro="" textlink="">
      <xdr:nvSpPr>
        <xdr:cNvPr id="93" name="円/楕円 92"/>
        <xdr:cNvSpPr/>
      </xdr:nvSpPr>
      <xdr:spPr>
        <a:xfrm>
          <a:off x="1270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120667</xdr:rowOff>
    </xdr:from>
    <xdr:ext cx="762000" cy="259045"/>
    <xdr:sp macro="" textlink="">
      <xdr:nvSpPr>
        <xdr:cNvPr id="94" name="テキスト ボックス 93"/>
        <xdr:cNvSpPr txBox="1"/>
      </xdr:nvSpPr>
      <xdr:spPr>
        <a:xfrm>
          <a:off x="939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経常経費充当一般財源等の額が前年度より</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81,403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千円減少したことにより、</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0.7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ポイント改善した。今後とも、事務事業の見直し、改善等により物件費の削減に努める。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schemeClr val="tx1"/>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21844</xdr:rowOff>
    </xdr:from>
    <xdr:to>
      <xdr:col>24</xdr:col>
      <xdr:colOff>31750</xdr:colOff>
      <xdr:row>16</xdr:row>
      <xdr:rowOff>85852</xdr:rowOff>
    </xdr:to>
    <xdr:cxnSp macro="">
      <xdr:nvCxnSpPr>
        <xdr:cNvPr id="125" name="直線コネクタ 124"/>
        <xdr:cNvCxnSpPr/>
      </xdr:nvCxnSpPr>
      <xdr:spPr>
        <a:xfrm flipV="1">
          <a:off x="15671800" y="27650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83566</xdr:rowOff>
    </xdr:from>
    <xdr:to>
      <xdr:col>22</xdr:col>
      <xdr:colOff>565150</xdr:colOff>
      <xdr:row>16</xdr:row>
      <xdr:rowOff>85852</xdr:rowOff>
    </xdr:to>
    <xdr:cxnSp macro="">
      <xdr:nvCxnSpPr>
        <xdr:cNvPr id="128" name="直線コネクタ 127"/>
        <xdr:cNvCxnSpPr/>
      </xdr:nvCxnSpPr>
      <xdr:spPr>
        <a:xfrm>
          <a:off x="14782800" y="265531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37101</xdr:rowOff>
    </xdr:from>
    <xdr:ext cx="736600" cy="259045"/>
    <xdr:sp macro="" textlink="">
      <xdr:nvSpPr>
        <xdr:cNvPr id="130" name="テキスト ボックス 129"/>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19558</xdr:rowOff>
    </xdr:from>
    <xdr:to>
      <xdr:col>21</xdr:col>
      <xdr:colOff>361950</xdr:colOff>
      <xdr:row>15</xdr:row>
      <xdr:rowOff>83566</xdr:rowOff>
    </xdr:to>
    <xdr:cxnSp macro="">
      <xdr:nvCxnSpPr>
        <xdr:cNvPr id="131" name="直線コネクタ 130"/>
        <xdr:cNvCxnSpPr/>
      </xdr:nvCxnSpPr>
      <xdr:spPr>
        <a:xfrm>
          <a:off x="13893800" y="25913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144543</xdr:rowOff>
    </xdr:from>
    <xdr:ext cx="762000" cy="259045"/>
    <xdr:sp macro="" textlink="">
      <xdr:nvSpPr>
        <xdr:cNvPr id="133" name="テキスト ボックス 132"/>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15</xdr:row>
      <xdr:rowOff>19558</xdr:rowOff>
    </xdr:to>
    <xdr:cxnSp macro="">
      <xdr:nvCxnSpPr>
        <xdr:cNvPr id="134" name="直線コネクタ 133"/>
        <xdr:cNvCxnSpPr/>
      </xdr:nvCxnSpPr>
      <xdr:spPr>
        <a:xfrm>
          <a:off x="13004800" y="25273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55135</xdr:rowOff>
    </xdr:from>
    <xdr:ext cx="762000" cy="259045"/>
    <xdr:sp macro="" textlink="">
      <xdr:nvSpPr>
        <xdr:cNvPr id="138" name="テキスト ボックス 137"/>
        <xdr:cNvSpPr txBox="1"/>
      </xdr:nvSpPr>
      <xdr:spPr>
        <a:xfrm>
          <a:off x="12623800" y="26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44" name="円/楕円 143"/>
        <xdr:cNvSpPr/>
      </xdr:nvSpPr>
      <xdr:spPr>
        <a:xfrm>
          <a:off x="164592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159021</xdr:rowOff>
    </xdr:from>
    <xdr:ext cx="762000" cy="259045"/>
    <xdr:sp macro="" textlink="">
      <xdr:nvSpPr>
        <xdr:cNvPr id="145" name="物件費該当値テキスト"/>
        <xdr:cNvSpPr txBox="1"/>
      </xdr:nvSpPr>
      <xdr:spPr>
        <a:xfrm>
          <a:off x="16598900" y="25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35052</xdr:rowOff>
    </xdr:from>
    <xdr:to>
      <xdr:col>22</xdr:col>
      <xdr:colOff>615950</xdr:colOff>
      <xdr:row>16</xdr:row>
      <xdr:rowOff>136652</xdr:rowOff>
    </xdr:to>
    <xdr:sp macro="" textlink="">
      <xdr:nvSpPr>
        <xdr:cNvPr id="146" name="円/楕円 145"/>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121429</xdr:rowOff>
    </xdr:from>
    <xdr:ext cx="736600" cy="259045"/>
    <xdr:sp macro="" textlink="">
      <xdr:nvSpPr>
        <xdr:cNvPr id="147" name="テキスト ボックス 146"/>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32766</xdr:rowOff>
    </xdr:from>
    <xdr:to>
      <xdr:col>21</xdr:col>
      <xdr:colOff>412750</xdr:colOff>
      <xdr:row>15</xdr:row>
      <xdr:rowOff>134366</xdr:rowOff>
    </xdr:to>
    <xdr:sp macro="" textlink="">
      <xdr:nvSpPr>
        <xdr:cNvPr id="148" name="円/楕円 147"/>
        <xdr:cNvSpPr/>
      </xdr:nvSpPr>
      <xdr:spPr>
        <a:xfrm>
          <a:off x="14732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119143</xdr:rowOff>
    </xdr:from>
    <xdr:ext cx="762000" cy="259045"/>
    <xdr:sp macro="" textlink="">
      <xdr:nvSpPr>
        <xdr:cNvPr id="149" name="テキスト ボックス 148"/>
        <xdr:cNvSpPr txBox="1"/>
      </xdr:nvSpPr>
      <xdr:spPr>
        <a:xfrm>
          <a:off x="14401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140208</xdr:rowOff>
    </xdr:from>
    <xdr:to>
      <xdr:col>20</xdr:col>
      <xdr:colOff>209550</xdr:colOff>
      <xdr:row>15</xdr:row>
      <xdr:rowOff>70358</xdr:rowOff>
    </xdr:to>
    <xdr:sp macro="" textlink="">
      <xdr:nvSpPr>
        <xdr:cNvPr id="150" name="円/楕円 149"/>
        <xdr:cNvSpPr/>
      </xdr:nvSpPr>
      <xdr:spPr>
        <a:xfrm>
          <a:off x="13843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80535</xdr:rowOff>
    </xdr:from>
    <xdr:ext cx="762000" cy="259045"/>
    <xdr:sp macro="" textlink="">
      <xdr:nvSpPr>
        <xdr:cNvPr id="151" name="テキスト ボックス 150"/>
        <xdr:cNvSpPr txBox="1"/>
      </xdr:nvSpPr>
      <xdr:spPr>
        <a:xfrm>
          <a:off x="13512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2" name="円/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扶助費歳出総額自体は、前年度より</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504,044</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千円増加しており、経常経費充当一般財源も</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211,994</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千円増加したことで前年度と比較すると</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0.6</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ポイント悪化した。障害福祉費と児童福祉費の額が急激に膨らんでいることが要因である。今後も児童福祉費を中心に伸びる見込みであるが、それに耐えうる財政基盤の確立に努めていく。</a:t>
          </a:r>
        </a:p>
        <a:p>
          <a:endParaRPr kumimoji="1" lang="ja-JP" altLang="en-US" sz="1300">
            <a:solidFill>
              <a:schemeClr val="tx1"/>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95250</xdr:rowOff>
    </xdr:from>
    <xdr:to>
      <xdr:col>7</xdr:col>
      <xdr:colOff>15875</xdr:colOff>
      <xdr:row>56</xdr:row>
      <xdr:rowOff>0</xdr:rowOff>
    </xdr:to>
    <xdr:cxnSp macro="">
      <xdr:nvCxnSpPr>
        <xdr:cNvPr id="186" name="直線コネクタ 185"/>
        <xdr:cNvCxnSpPr/>
      </xdr:nvCxnSpPr>
      <xdr:spPr>
        <a:xfrm>
          <a:off x="3987800" y="9525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152400</xdr:rowOff>
    </xdr:from>
    <xdr:to>
      <xdr:col>5</xdr:col>
      <xdr:colOff>549275</xdr:colOff>
      <xdr:row>55</xdr:row>
      <xdr:rowOff>95250</xdr:rowOff>
    </xdr:to>
    <xdr:cxnSp macro="">
      <xdr:nvCxnSpPr>
        <xdr:cNvPr id="189" name="直線コネクタ 188"/>
        <xdr:cNvCxnSpPr/>
      </xdr:nvCxnSpPr>
      <xdr:spPr>
        <a:xfrm>
          <a:off x="3098800" y="9410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35577</xdr:rowOff>
    </xdr:from>
    <xdr:ext cx="736600" cy="259045"/>
    <xdr:sp macro="" textlink="">
      <xdr:nvSpPr>
        <xdr:cNvPr id="191" name="テキスト ボックス 190"/>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152400</xdr:rowOff>
    </xdr:from>
    <xdr:to>
      <xdr:col>4</xdr:col>
      <xdr:colOff>346075</xdr:colOff>
      <xdr:row>55</xdr:row>
      <xdr:rowOff>19050</xdr:rowOff>
    </xdr:to>
    <xdr:cxnSp macro="">
      <xdr:nvCxnSpPr>
        <xdr:cNvPr id="192" name="直線コネクタ 191"/>
        <xdr:cNvCxnSpPr/>
      </xdr:nvCxnSpPr>
      <xdr:spPr>
        <a:xfrm flipV="1">
          <a:off x="2209800" y="941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156227</xdr:rowOff>
    </xdr:from>
    <xdr:ext cx="762000" cy="259045"/>
    <xdr:sp macro="" textlink="">
      <xdr:nvSpPr>
        <xdr:cNvPr id="194" name="テキスト ボックス 193"/>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114300</xdr:rowOff>
    </xdr:from>
    <xdr:to>
      <xdr:col>3</xdr:col>
      <xdr:colOff>142875</xdr:colOff>
      <xdr:row>55</xdr:row>
      <xdr:rowOff>19050</xdr:rowOff>
    </xdr:to>
    <xdr:cxnSp macro="">
      <xdr:nvCxnSpPr>
        <xdr:cNvPr id="195" name="直線コネクタ 194"/>
        <xdr:cNvCxnSpPr/>
      </xdr:nvCxnSpPr>
      <xdr:spPr>
        <a:xfrm>
          <a:off x="1320800" y="9372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197" name="テキスト ボックス 196"/>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120650</xdr:rowOff>
    </xdr:from>
    <xdr:to>
      <xdr:col>7</xdr:col>
      <xdr:colOff>66675</xdr:colOff>
      <xdr:row>56</xdr:row>
      <xdr:rowOff>50800</xdr:rowOff>
    </xdr:to>
    <xdr:sp macro="" textlink="">
      <xdr:nvSpPr>
        <xdr:cNvPr id="205" name="円/楕円 204"/>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92727</xdr:rowOff>
    </xdr:from>
    <xdr:ext cx="762000" cy="259045"/>
    <xdr:sp macro="" textlink="">
      <xdr:nvSpPr>
        <xdr:cNvPr id="206"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44450</xdr:rowOff>
    </xdr:from>
    <xdr:to>
      <xdr:col>5</xdr:col>
      <xdr:colOff>600075</xdr:colOff>
      <xdr:row>55</xdr:row>
      <xdr:rowOff>146050</xdr:rowOff>
    </xdr:to>
    <xdr:sp macro="" textlink="">
      <xdr:nvSpPr>
        <xdr:cNvPr id="207" name="円/楕円 206"/>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156227</xdr:rowOff>
    </xdr:from>
    <xdr:ext cx="736600" cy="259045"/>
    <xdr:sp macro="" textlink="">
      <xdr:nvSpPr>
        <xdr:cNvPr id="208" name="テキスト ボックス 207"/>
        <xdr:cNvSpPr txBox="1"/>
      </xdr:nvSpPr>
      <xdr:spPr>
        <a:xfrm>
          <a:off x="3606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101600</xdr:rowOff>
    </xdr:from>
    <xdr:to>
      <xdr:col>4</xdr:col>
      <xdr:colOff>396875</xdr:colOff>
      <xdr:row>55</xdr:row>
      <xdr:rowOff>31750</xdr:rowOff>
    </xdr:to>
    <xdr:sp macro="" textlink="">
      <xdr:nvSpPr>
        <xdr:cNvPr id="209" name="円/楕円 208"/>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41927</xdr:rowOff>
    </xdr:from>
    <xdr:ext cx="762000" cy="259045"/>
    <xdr:sp macro="" textlink="">
      <xdr:nvSpPr>
        <xdr:cNvPr id="210" name="テキスト ボックス 209"/>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139700</xdr:rowOff>
    </xdr:from>
    <xdr:to>
      <xdr:col>3</xdr:col>
      <xdr:colOff>193675</xdr:colOff>
      <xdr:row>55</xdr:row>
      <xdr:rowOff>69850</xdr:rowOff>
    </xdr:to>
    <xdr:sp macro="" textlink="">
      <xdr:nvSpPr>
        <xdr:cNvPr id="211" name="円/楕円 210"/>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80027</xdr:rowOff>
    </xdr:from>
    <xdr:ext cx="762000" cy="259045"/>
    <xdr:sp macro="" textlink="">
      <xdr:nvSpPr>
        <xdr:cNvPr id="212" name="テキスト ボックス 211"/>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63500</xdr:rowOff>
    </xdr:from>
    <xdr:to>
      <xdr:col>1</xdr:col>
      <xdr:colOff>676275</xdr:colOff>
      <xdr:row>54</xdr:row>
      <xdr:rowOff>165100</xdr:rowOff>
    </xdr:to>
    <xdr:sp macro="" textlink="">
      <xdr:nvSpPr>
        <xdr:cNvPr id="213" name="円/楕円 212"/>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3827</xdr:rowOff>
    </xdr:from>
    <xdr:ext cx="762000" cy="259045"/>
    <xdr:sp macro="" textlink="">
      <xdr:nvSpPr>
        <xdr:cNvPr id="214" name="テキスト ボックス 213"/>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前年度と比べ</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0.4</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ポイント悪化し、類似団体平均より悪い水準で推移している。これは、繰出金の増加が主な要因であり、他会計繰出における赤字補てん的要素が強くなっている状況である。今後は、次期計画「第</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期中津市行財政改革</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5</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ヶ年計画」（平成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年度）を策定し、本計画に沿って公営企業・特別会計等の経営健全化により、削減を図る。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12700</xdr:rowOff>
    </xdr:from>
    <xdr:to>
      <xdr:col>24</xdr:col>
      <xdr:colOff>31750</xdr:colOff>
      <xdr:row>59</xdr:row>
      <xdr:rowOff>50800</xdr:rowOff>
    </xdr:to>
    <xdr:cxnSp macro="">
      <xdr:nvCxnSpPr>
        <xdr:cNvPr id="251" name="直線コネクタ 250"/>
        <xdr:cNvCxnSpPr/>
      </xdr:nvCxnSpPr>
      <xdr:spPr>
        <a:xfrm>
          <a:off x="15671800" y="10128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35577</xdr:rowOff>
    </xdr:from>
    <xdr:ext cx="762000" cy="259045"/>
    <xdr:sp macro="" textlink="">
      <xdr:nvSpPr>
        <xdr:cNvPr id="252" name="その他平均値テキスト"/>
        <xdr:cNvSpPr txBox="1"/>
      </xdr:nvSpPr>
      <xdr:spPr>
        <a:xfrm>
          <a:off x="16598900" y="980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12700</xdr:rowOff>
    </xdr:from>
    <xdr:to>
      <xdr:col>22</xdr:col>
      <xdr:colOff>565150</xdr:colOff>
      <xdr:row>59</xdr:row>
      <xdr:rowOff>41275</xdr:rowOff>
    </xdr:to>
    <xdr:cxnSp macro="">
      <xdr:nvCxnSpPr>
        <xdr:cNvPr id="254" name="直線コネクタ 253"/>
        <xdr:cNvCxnSpPr/>
      </xdr:nvCxnSpPr>
      <xdr:spPr>
        <a:xfrm flipV="1">
          <a:off x="14782800" y="10128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615950</xdr:colOff>
      <xdr:row>58</xdr:row>
      <xdr:rowOff>158750</xdr:rowOff>
    </xdr:to>
    <xdr:sp macro="" textlink="">
      <xdr:nvSpPr>
        <xdr:cNvPr id="255" name="フローチャート : 判断 254"/>
        <xdr:cNvSpPr/>
      </xdr:nvSpPr>
      <xdr:spPr>
        <a:xfrm>
          <a:off x="15621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168927</xdr:rowOff>
    </xdr:from>
    <xdr:ext cx="736600" cy="259045"/>
    <xdr:sp macro="" textlink="">
      <xdr:nvSpPr>
        <xdr:cNvPr id="256" name="テキスト ボックス 255"/>
        <xdr:cNvSpPr txBox="1"/>
      </xdr:nvSpPr>
      <xdr:spPr>
        <a:xfrm>
          <a:off x="15290800" y="977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127000</xdr:rowOff>
    </xdr:from>
    <xdr:to>
      <xdr:col>21</xdr:col>
      <xdr:colOff>361950</xdr:colOff>
      <xdr:row>59</xdr:row>
      <xdr:rowOff>41275</xdr:rowOff>
    </xdr:to>
    <xdr:cxnSp macro="">
      <xdr:nvCxnSpPr>
        <xdr:cNvPr id="257" name="直線コネクタ 256"/>
        <xdr:cNvCxnSpPr/>
      </xdr:nvCxnSpPr>
      <xdr:spPr>
        <a:xfrm>
          <a:off x="13893800" y="100711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38100</xdr:rowOff>
    </xdr:from>
    <xdr:to>
      <xdr:col>21</xdr:col>
      <xdr:colOff>412750</xdr:colOff>
      <xdr:row>58</xdr:row>
      <xdr:rowOff>139700</xdr:rowOff>
    </xdr:to>
    <xdr:sp macro="" textlink="">
      <xdr:nvSpPr>
        <xdr:cNvPr id="258" name="フローチャート :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149877</xdr:rowOff>
    </xdr:from>
    <xdr:ext cx="762000" cy="259045"/>
    <xdr:sp macro="" textlink="">
      <xdr:nvSpPr>
        <xdr:cNvPr id="259" name="テキスト ボックス 258"/>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117475</xdr:rowOff>
    </xdr:from>
    <xdr:to>
      <xdr:col>20</xdr:col>
      <xdr:colOff>158750</xdr:colOff>
      <xdr:row>58</xdr:row>
      <xdr:rowOff>127000</xdr:rowOff>
    </xdr:to>
    <xdr:cxnSp macro="">
      <xdr:nvCxnSpPr>
        <xdr:cNvPr id="260" name="直線コネクタ 259"/>
        <xdr:cNvCxnSpPr/>
      </xdr:nvCxnSpPr>
      <xdr:spPr>
        <a:xfrm>
          <a:off x="13004800" y="100615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61" name="フローチャート :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63" name="フローチャート : 判断 262"/>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102252</xdr:rowOff>
    </xdr:from>
    <xdr:ext cx="762000" cy="259045"/>
    <xdr:sp macro="" textlink="">
      <xdr:nvSpPr>
        <xdr:cNvPr id="264" name="テキスト ボックス 263"/>
        <xdr:cNvSpPr txBox="1"/>
      </xdr:nvSpPr>
      <xdr:spPr>
        <a:xfrm>
          <a:off x="12623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0</xdr:rowOff>
    </xdr:from>
    <xdr:to>
      <xdr:col>24</xdr:col>
      <xdr:colOff>82550</xdr:colOff>
      <xdr:row>59</xdr:row>
      <xdr:rowOff>101600</xdr:rowOff>
    </xdr:to>
    <xdr:sp macro="" textlink="">
      <xdr:nvSpPr>
        <xdr:cNvPr id="270" name="円/楕円 269"/>
        <xdr:cNvSpPr/>
      </xdr:nvSpPr>
      <xdr:spPr>
        <a:xfrm>
          <a:off x="16459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143527</xdr:rowOff>
    </xdr:from>
    <xdr:ext cx="762000" cy="259045"/>
    <xdr:sp macro="" textlink="">
      <xdr:nvSpPr>
        <xdr:cNvPr id="271" name="その他該当値テキスト"/>
        <xdr:cNvSpPr txBox="1"/>
      </xdr:nvSpPr>
      <xdr:spPr>
        <a:xfrm>
          <a:off x="16598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133350</xdr:rowOff>
    </xdr:from>
    <xdr:to>
      <xdr:col>22</xdr:col>
      <xdr:colOff>615950</xdr:colOff>
      <xdr:row>59</xdr:row>
      <xdr:rowOff>63500</xdr:rowOff>
    </xdr:to>
    <xdr:sp macro="" textlink="">
      <xdr:nvSpPr>
        <xdr:cNvPr id="272" name="円/楕円 271"/>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48277</xdr:rowOff>
    </xdr:from>
    <xdr:ext cx="736600" cy="259045"/>
    <xdr:sp macro="" textlink="">
      <xdr:nvSpPr>
        <xdr:cNvPr id="273" name="テキスト ボックス 272"/>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161925</xdr:rowOff>
    </xdr:from>
    <xdr:to>
      <xdr:col>21</xdr:col>
      <xdr:colOff>412750</xdr:colOff>
      <xdr:row>59</xdr:row>
      <xdr:rowOff>92075</xdr:rowOff>
    </xdr:to>
    <xdr:sp macro="" textlink="">
      <xdr:nvSpPr>
        <xdr:cNvPr id="274" name="円/楕円 273"/>
        <xdr:cNvSpPr/>
      </xdr:nvSpPr>
      <xdr:spPr>
        <a:xfrm>
          <a:off x="14732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76852</xdr:rowOff>
    </xdr:from>
    <xdr:ext cx="762000" cy="259045"/>
    <xdr:sp macro="" textlink="">
      <xdr:nvSpPr>
        <xdr:cNvPr id="275" name="テキスト ボックス 274"/>
        <xdr:cNvSpPr txBox="1"/>
      </xdr:nvSpPr>
      <xdr:spPr>
        <a:xfrm>
          <a:off x="144018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76200</xdr:rowOff>
    </xdr:from>
    <xdr:to>
      <xdr:col>20</xdr:col>
      <xdr:colOff>209550</xdr:colOff>
      <xdr:row>59</xdr:row>
      <xdr:rowOff>6350</xdr:rowOff>
    </xdr:to>
    <xdr:sp macro="" textlink="">
      <xdr:nvSpPr>
        <xdr:cNvPr id="276" name="円/楕円 275"/>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162577</xdr:rowOff>
    </xdr:from>
    <xdr:ext cx="762000" cy="259045"/>
    <xdr:sp macro="" textlink="">
      <xdr:nvSpPr>
        <xdr:cNvPr id="277" name="テキスト ボックス 276"/>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66675</xdr:rowOff>
    </xdr:from>
    <xdr:to>
      <xdr:col>19</xdr:col>
      <xdr:colOff>6350</xdr:colOff>
      <xdr:row>58</xdr:row>
      <xdr:rowOff>168275</xdr:rowOff>
    </xdr:to>
    <xdr:sp macro="" textlink="">
      <xdr:nvSpPr>
        <xdr:cNvPr id="278" name="円/楕円 277"/>
        <xdr:cNvSpPr/>
      </xdr:nvSpPr>
      <xdr:spPr>
        <a:xfrm>
          <a:off x="129540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153052</xdr:rowOff>
    </xdr:from>
    <xdr:ext cx="762000" cy="259045"/>
    <xdr:sp macro="" textlink="">
      <xdr:nvSpPr>
        <xdr:cNvPr id="279" name="テキスト ボックス 278"/>
        <xdr:cNvSpPr txBox="1"/>
      </xdr:nvSpPr>
      <xdr:spPr>
        <a:xfrm>
          <a:off x="12623800" y="1009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Ｈ</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年度は前年度と比べ</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0.3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ポイント改善した。過去平成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20</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22</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年度と</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度にわたり、補助金評価を実施し、その結果、統合又は統一したものが</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40</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件、廃止又は組み替えたものが</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件、予算縮小したものが</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138</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件となったことにより、補助費の抑制が図られ、類似団体平均よりも大幅に下回る良好な状態で推移している。今後とも、補助費等の適正化を行い、さらなる削減に努める。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52705</xdr:rowOff>
    </xdr:from>
    <xdr:to>
      <xdr:col>24</xdr:col>
      <xdr:colOff>31750</xdr:colOff>
      <xdr:row>35</xdr:row>
      <xdr:rowOff>69850</xdr:rowOff>
    </xdr:to>
    <xdr:cxnSp macro="">
      <xdr:nvCxnSpPr>
        <xdr:cNvPr id="307" name="直線コネクタ 306"/>
        <xdr:cNvCxnSpPr/>
      </xdr:nvCxnSpPr>
      <xdr:spPr>
        <a:xfrm flipV="1">
          <a:off x="15671800" y="60534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42562</xdr:rowOff>
    </xdr:from>
    <xdr:ext cx="762000" cy="259045"/>
    <xdr:sp macro="" textlink="">
      <xdr:nvSpPr>
        <xdr:cNvPr id="308" name="補助費等平均値テキスト"/>
        <xdr:cNvSpPr txBox="1"/>
      </xdr:nvSpPr>
      <xdr:spPr>
        <a:xfrm>
          <a:off x="16598900" y="6386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69850</xdr:rowOff>
    </xdr:from>
    <xdr:to>
      <xdr:col>22</xdr:col>
      <xdr:colOff>565150</xdr:colOff>
      <xdr:row>35</xdr:row>
      <xdr:rowOff>69850</xdr:rowOff>
    </xdr:to>
    <xdr:cxnSp macro="">
      <xdr:nvCxnSpPr>
        <xdr:cNvPr id="310" name="直線コネクタ 309"/>
        <xdr:cNvCxnSpPr/>
      </xdr:nvCxnSpPr>
      <xdr:spPr>
        <a:xfrm>
          <a:off x="14782800" y="607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11" name="フローチャート : 判断 310"/>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122572</xdr:rowOff>
    </xdr:from>
    <xdr:ext cx="736600" cy="259045"/>
    <xdr:sp macro="" textlink="">
      <xdr:nvSpPr>
        <xdr:cNvPr id="312" name="テキスト ボックス 311"/>
        <xdr:cNvSpPr txBox="1"/>
      </xdr:nvSpPr>
      <xdr:spPr>
        <a:xfrm>
          <a:off x="15290800" y="6466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41275</xdr:rowOff>
    </xdr:from>
    <xdr:to>
      <xdr:col>21</xdr:col>
      <xdr:colOff>361950</xdr:colOff>
      <xdr:row>35</xdr:row>
      <xdr:rowOff>69850</xdr:rowOff>
    </xdr:to>
    <xdr:cxnSp macro="">
      <xdr:nvCxnSpPr>
        <xdr:cNvPr id="313" name="直線コネクタ 312"/>
        <xdr:cNvCxnSpPr/>
      </xdr:nvCxnSpPr>
      <xdr:spPr>
        <a:xfrm>
          <a:off x="13893800" y="6042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41275</xdr:rowOff>
    </xdr:from>
    <xdr:to>
      <xdr:col>20</xdr:col>
      <xdr:colOff>158750</xdr:colOff>
      <xdr:row>35</xdr:row>
      <xdr:rowOff>41275</xdr:rowOff>
    </xdr:to>
    <xdr:cxnSp macro="">
      <xdr:nvCxnSpPr>
        <xdr:cNvPr id="316" name="直線コネクタ 315"/>
        <xdr:cNvCxnSpPr/>
      </xdr:nvCxnSpPr>
      <xdr:spPr>
        <a:xfrm>
          <a:off x="13004800" y="6042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7" name="フローチャート : 判断 316"/>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18" name="テキスト ボックス 317"/>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9" name="フローチャート :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1905</xdr:rowOff>
    </xdr:from>
    <xdr:to>
      <xdr:col>24</xdr:col>
      <xdr:colOff>82550</xdr:colOff>
      <xdr:row>35</xdr:row>
      <xdr:rowOff>103505</xdr:rowOff>
    </xdr:to>
    <xdr:sp macro="" textlink="">
      <xdr:nvSpPr>
        <xdr:cNvPr id="326" name="円/楕円 325"/>
        <xdr:cNvSpPr/>
      </xdr:nvSpPr>
      <xdr:spPr>
        <a:xfrm>
          <a:off x="1645920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81932</xdr:rowOff>
    </xdr:from>
    <xdr:ext cx="762000" cy="259045"/>
    <xdr:sp macro="" textlink="">
      <xdr:nvSpPr>
        <xdr:cNvPr id="327" name="補助費等該当値テキスト"/>
        <xdr:cNvSpPr txBox="1"/>
      </xdr:nvSpPr>
      <xdr:spPr>
        <a:xfrm>
          <a:off x="16598900" y="591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19050</xdr:rowOff>
    </xdr:from>
    <xdr:to>
      <xdr:col>22</xdr:col>
      <xdr:colOff>615950</xdr:colOff>
      <xdr:row>35</xdr:row>
      <xdr:rowOff>120650</xdr:rowOff>
    </xdr:to>
    <xdr:sp macro="" textlink="">
      <xdr:nvSpPr>
        <xdr:cNvPr id="328" name="円/楕円 327"/>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130827</xdr:rowOff>
    </xdr:from>
    <xdr:ext cx="736600" cy="259045"/>
    <xdr:sp macro="" textlink="">
      <xdr:nvSpPr>
        <xdr:cNvPr id="329" name="テキスト ボックス 328"/>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19050</xdr:rowOff>
    </xdr:from>
    <xdr:to>
      <xdr:col>21</xdr:col>
      <xdr:colOff>412750</xdr:colOff>
      <xdr:row>35</xdr:row>
      <xdr:rowOff>120650</xdr:rowOff>
    </xdr:to>
    <xdr:sp macro="" textlink="">
      <xdr:nvSpPr>
        <xdr:cNvPr id="330" name="円/楕円 329"/>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130827</xdr:rowOff>
    </xdr:from>
    <xdr:ext cx="762000" cy="259045"/>
    <xdr:sp macro="" textlink="">
      <xdr:nvSpPr>
        <xdr:cNvPr id="331" name="テキスト ボックス 330"/>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161925</xdr:rowOff>
    </xdr:from>
    <xdr:to>
      <xdr:col>20</xdr:col>
      <xdr:colOff>209550</xdr:colOff>
      <xdr:row>35</xdr:row>
      <xdr:rowOff>92075</xdr:rowOff>
    </xdr:to>
    <xdr:sp macro="" textlink="">
      <xdr:nvSpPr>
        <xdr:cNvPr id="332" name="円/楕円 331"/>
        <xdr:cNvSpPr/>
      </xdr:nvSpPr>
      <xdr:spPr>
        <a:xfrm>
          <a:off x="13843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102252</xdr:rowOff>
    </xdr:from>
    <xdr:ext cx="762000" cy="259045"/>
    <xdr:sp macro="" textlink="">
      <xdr:nvSpPr>
        <xdr:cNvPr id="333" name="テキスト ボックス 332"/>
        <xdr:cNvSpPr txBox="1"/>
      </xdr:nvSpPr>
      <xdr:spPr>
        <a:xfrm>
          <a:off x="13512800" y="576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161925</xdr:rowOff>
    </xdr:from>
    <xdr:to>
      <xdr:col>19</xdr:col>
      <xdr:colOff>6350</xdr:colOff>
      <xdr:row>35</xdr:row>
      <xdr:rowOff>92075</xdr:rowOff>
    </xdr:to>
    <xdr:sp macro="" textlink="">
      <xdr:nvSpPr>
        <xdr:cNvPr id="334" name="円/楕円 333"/>
        <xdr:cNvSpPr/>
      </xdr:nvSpPr>
      <xdr:spPr>
        <a:xfrm>
          <a:off x="12954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102252</xdr:rowOff>
    </xdr:from>
    <xdr:ext cx="762000" cy="259045"/>
    <xdr:sp macro="" textlink="">
      <xdr:nvSpPr>
        <xdr:cNvPr id="335" name="テキスト ボックス 334"/>
        <xdr:cNvSpPr txBox="1"/>
      </xdr:nvSpPr>
      <xdr:spPr>
        <a:xfrm>
          <a:off x="12623800" y="576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合併特例事業における償還額の増加と平成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18</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年度発行した住民参加型市場公募債の満期一括償還などが重なったことで経常収支比率が類似団体平均よりも全体的に悪い水準となっている。平成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年度は前年度から</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0.9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ポイント悪化した。これは近年大型公共施設の整備事業が集中したことが要因である。今後は「公共施設総合管理計画」（平成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28</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年度策定）に基づき地方債の新規発行を伴う普通建設事業を抑制しプライマリーバランスに留意した、公債費の適正管理に努める。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163576</xdr:rowOff>
    </xdr:from>
    <xdr:to>
      <xdr:col>7</xdr:col>
      <xdr:colOff>15875</xdr:colOff>
      <xdr:row>79</xdr:row>
      <xdr:rowOff>33274</xdr:rowOff>
    </xdr:to>
    <xdr:cxnSp macro="">
      <xdr:nvCxnSpPr>
        <xdr:cNvPr id="365" name="直線コネクタ 364"/>
        <xdr:cNvCxnSpPr/>
      </xdr:nvCxnSpPr>
      <xdr:spPr>
        <a:xfrm>
          <a:off x="3987800" y="135366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6"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163576</xdr:rowOff>
    </xdr:from>
    <xdr:to>
      <xdr:col>5</xdr:col>
      <xdr:colOff>549275</xdr:colOff>
      <xdr:row>78</xdr:row>
      <xdr:rowOff>168148</xdr:rowOff>
    </xdr:to>
    <xdr:cxnSp macro="">
      <xdr:nvCxnSpPr>
        <xdr:cNvPr id="368" name="直線コネクタ 367"/>
        <xdr:cNvCxnSpPr/>
      </xdr:nvCxnSpPr>
      <xdr:spPr>
        <a:xfrm flipV="1">
          <a:off x="3098800" y="135366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0" name="テキスト ボックス 369"/>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168148</xdr:rowOff>
    </xdr:from>
    <xdr:to>
      <xdr:col>4</xdr:col>
      <xdr:colOff>346075</xdr:colOff>
      <xdr:row>79</xdr:row>
      <xdr:rowOff>33274</xdr:rowOff>
    </xdr:to>
    <xdr:cxnSp macro="">
      <xdr:nvCxnSpPr>
        <xdr:cNvPr id="371" name="直線コネクタ 370"/>
        <xdr:cNvCxnSpPr/>
      </xdr:nvCxnSpPr>
      <xdr:spPr>
        <a:xfrm flipV="1">
          <a:off x="2209800" y="135412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2" name="フローチャート : 判断 371"/>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3" name="テキスト ボックス 372"/>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33274</xdr:rowOff>
    </xdr:from>
    <xdr:to>
      <xdr:col>3</xdr:col>
      <xdr:colOff>142875</xdr:colOff>
      <xdr:row>79</xdr:row>
      <xdr:rowOff>56135</xdr:rowOff>
    </xdr:to>
    <xdr:cxnSp macro="">
      <xdr:nvCxnSpPr>
        <xdr:cNvPr id="374" name="直線コネクタ 373"/>
        <xdr:cNvCxnSpPr/>
      </xdr:nvCxnSpPr>
      <xdr:spPr>
        <a:xfrm flipV="1">
          <a:off x="1320800" y="135778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76" name="テキスト ボックス 375"/>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7" name="フローチャート : 判断 376"/>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78" name="テキスト ボックス 377"/>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153924</xdr:rowOff>
    </xdr:from>
    <xdr:to>
      <xdr:col>7</xdr:col>
      <xdr:colOff>66675</xdr:colOff>
      <xdr:row>79</xdr:row>
      <xdr:rowOff>84074</xdr:rowOff>
    </xdr:to>
    <xdr:sp macro="" textlink="">
      <xdr:nvSpPr>
        <xdr:cNvPr id="384" name="円/楕円 383"/>
        <xdr:cNvSpPr/>
      </xdr:nvSpPr>
      <xdr:spPr>
        <a:xfrm>
          <a:off x="4775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126001</xdr:rowOff>
    </xdr:from>
    <xdr:ext cx="762000" cy="259045"/>
    <xdr:sp macro="" textlink="">
      <xdr:nvSpPr>
        <xdr:cNvPr id="385" name="公債費該当値テキスト"/>
        <xdr:cNvSpPr txBox="1"/>
      </xdr:nvSpPr>
      <xdr:spPr>
        <a:xfrm>
          <a:off x="4914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112776</xdr:rowOff>
    </xdr:from>
    <xdr:to>
      <xdr:col>5</xdr:col>
      <xdr:colOff>600075</xdr:colOff>
      <xdr:row>79</xdr:row>
      <xdr:rowOff>42926</xdr:rowOff>
    </xdr:to>
    <xdr:sp macro="" textlink="">
      <xdr:nvSpPr>
        <xdr:cNvPr id="386" name="円/楕円 385"/>
        <xdr:cNvSpPr/>
      </xdr:nvSpPr>
      <xdr:spPr>
        <a:xfrm>
          <a:off x="3937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27703</xdr:rowOff>
    </xdr:from>
    <xdr:ext cx="736600" cy="259045"/>
    <xdr:sp macro="" textlink="">
      <xdr:nvSpPr>
        <xdr:cNvPr id="387" name="テキスト ボックス 386"/>
        <xdr:cNvSpPr txBox="1"/>
      </xdr:nvSpPr>
      <xdr:spPr>
        <a:xfrm>
          <a:off x="3606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117348</xdr:rowOff>
    </xdr:from>
    <xdr:to>
      <xdr:col>4</xdr:col>
      <xdr:colOff>396875</xdr:colOff>
      <xdr:row>79</xdr:row>
      <xdr:rowOff>47498</xdr:rowOff>
    </xdr:to>
    <xdr:sp macro="" textlink="">
      <xdr:nvSpPr>
        <xdr:cNvPr id="388" name="円/楕円 387"/>
        <xdr:cNvSpPr/>
      </xdr:nvSpPr>
      <xdr:spPr>
        <a:xfrm>
          <a:off x="3048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32275</xdr:rowOff>
    </xdr:from>
    <xdr:ext cx="762000" cy="259045"/>
    <xdr:sp macro="" textlink="">
      <xdr:nvSpPr>
        <xdr:cNvPr id="389" name="テキスト ボックス 388"/>
        <xdr:cNvSpPr txBox="1"/>
      </xdr:nvSpPr>
      <xdr:spPr>
        <a:xfrm>
          <a:off x="2717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153924</xdr:rowOff>
    </xdr:from>
    <xdr:to>
      <xdr:col>3</xdr:col>
      <xdr:colOff>193675</xdr:colOff>
      <xdr:row>79</xdr:row>
      <xdr:rowOff>84074</xdr:rowOff>
    </xdr:to>
    <xdr:sp macro="" textlink="">
      <xdr:nvSpPr>
        <xdr:cNvPr id="390" name="円/楕円 389"/>
        <xdr:cNvSpPr/>
      </xdr:nvSpPr>
      <xdr:spPr>
        <a:xfrm>
          <a:off x="2159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68851</xdr:rowOff>
    </xdr:from>
    <xdr:ext cx="762000" cy="259045"/>
    <xdr:sp macro="" textlink="">
      <xdr:nvSpPr>
        <xdr:cNvPr id="391" name="テキスト ボックス 390"/>
        <xdr:cNvSpPr txBox="1"/>
      </xdr:nvSpPr>
      <xdr:spPr>
        <a:xfrm>
          <a:off x="1828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5335</xdr:rowOff>
    </xdr:from>
    <xdr:to>
      <xdr:col>1</xdr:col>
      <xdr:colOff>676275</xdr:colOff>
      <xdr:row>79</xdr:row>
      <xdr:rowOff>106935</xdr:rowOff>
    </xdr:to>
    <xdr:sp macro="" textlink="">
      <xdr:nvSpPr>
        <xdr:cNvPr id="392" name="円/楕円 391"/>
        <xdr:cNvSpPr/>
      </xdr:nvSpPr>
      <xdr:spPr>
        <a:xfrm>
          <a:off x="1270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91712</xdr:rowOff>
    </xdr:from>
    <xdr:ext cx="762000" cy="259045"/>
    <xdr:sp macro="" textlink="">
      <xdr:nvSpPr>
        <xdr:cNvPr id="393" name="テキスト ボックス 392"/>
        <xdr:cNvSpPr txBox="1"/>
      </xdr:nvSpPr>
      <xdr:spPr>
        <a:xfrm>
          <a:off x="939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年度は前年度と同じ数値であるが、類似団体平均を上回る水準となっている。今後は、次期計画「第</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期中津市行財政改革</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5</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ヶ年計画」（平成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年度）を策定し、今後はさらに本計画に沿った人件費削減を行い、経費の抑制を図る。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140715</xdr:rowOff>
    </xdr:from>
    <xdr:to>
      <xdr:col>24</xdr:col>
      <xdr:colOff>31750</xdr:colOff>
      <xdr:row>76</xdr:row>
      <xdr:rowOff>140715</xdr:rowOff>
    </xdr:to>
    <xdr:cxnSp macro="">
      <xdr:nvCxnSpPr>
        <xdr:cNvPr id="424" name="直線コネクタ 423"/>
        <xdr:cNvCxnSpPr/>
      </xdr:nvCxnSpPr>
      <xdr:spPr>
        <a:xfrm>
          <a:off x="15671800" y="13170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25"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xdr:rowOff>
    </xdr:from>
    <xdr:to>
      <xdr:col>22</xdr:col>
      <xdr:colOff>565150</xdr:colOff>
      <xdr:row>76</xdr:row>
      <xdr:rowOff>140715</xdr:rowOff>
    </xdr:to>
    <xdr:cxnSp macro="">
      <xdr:nvCxnSpPr>
        <xdr:cNvPr id="427" name="直線コネクタ 426"/>
        <xdr:cNvCxnSpPr/>
      </xdr:nvCxnSpPr>
      <xdr:spPr>
        <a:xfrm>
          <a:off x="14782800" y="13042900"/>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8" name="フローチャート : 判断 427"/>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29" name="テキスト ボックス 428"/>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120142</xdr:rowOff>
    </xdr:from>
    <xdr:to>
      <xdr:col>21</xdr:col>
      <xdr:colOff>361950</xdr:colOff>
      <xdr:row>76</xdr:row>
      <xdr:rowOff>12700</xdr:rowOff>
    </xdr:to>
    <xdr:cxnSp macro="">
      <xdr:nvCxnSpPr>
        <xdr:cNvPr id="430" name="直線コネクタ 429"/>
        <xdr:cNvCxnSpPr/>
      </xdr:nvCxnSpPr>
      <xdr:spPr>
        <a:xfrm>
          <a:off x="13893800" y="129788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1" name="フローチャート : 判断 430"/>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2" name="テキスト ボックス 431"/>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106426</xdr:rowOff>
    </xdr:from>
    <xdr:to>
      <xdr:col>20</xdr:col>
      <xdr:colOff>158750</xdr:colOff>
      <xdr:row>75</xdr:row>
      <xdr:rowOff>120142</xdr:rowOff>
    </xdr:to>
    <xdr:cxnSp macro="">
      <xdr:nvCxnSpPr>
        <xdr:cNvPr id="433" name="直線コネクタ 432"/>
        <xdr:cNvCxnSpPr/>
      </xdr:nvCxnSpPr>
      <xdr:spPr>
        <a:xfrm>
          <a:off x="13004800" y="12965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35" name="テキスト ボックス 434"/>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6" name="フローチャート : 判断 43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37" name="テキスト ボックス 436"/>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89915</xdr:rowOff>
    </xdr:from>
    <xdr:to>
      <xdr:col>24</xdr:col>
      <xdr:colOff>82550</xdr:colOff>
      <xdr:row>77</xdr:row>
      <xdr:rowOff>20065</xdr:rowOff>
    </xdr:to>
    <xdr:sp macro="" textlink="">
      <xdr:nvSpPr>
        <xdr:cNvPr id="443" name="円/楕円 442"/>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61992</xdr:rowOff>
    </xdr:from>
    <xdr:ext cx="762000" cy="259045"/>
    <xdr:sp macro="" textlink="">
      <xdr:nvSpPr>
        <xdr:cNvPr id="444" name="公債費以外該当値テキスト"/>
        <xdr:cNvSpPr txBox="1"/>
      </xdr:nvSpPr>
      <xdr:spPr>
        <a:xfrm>
          <a:off x="165989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89915</xdr:rowOff>
    </xdr:from>
    <xdr:to>
      <xdr:col>22</xdr:col>
      <xdr:colOff>615950</xdr:colOff>
      <xdr:row>77</xdr:row>
      <xdr:rowOff>20065</xdr:rowOff>
    </xdr:to>
    <xdr:sp macro="" textlink="">
      <xdr:nvSpPr>
        <xdr:cNvPr id="445" name="円/楕円 444"/>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46" name="テキスト ボックス 445"/>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133350</xdr:rowOff>
    </xdr:from>
    <xdr:to>
      <xdr:col>21</xdr:col>
      <xdr:colOff>412750</xdr:colOff>
      <xdr:row>76</xdr:row>
      <xdr:rowOff>63500</xdr:rowOff>
    </xdr:to>
    <xdr:sp macro="" textlink="">
      <xdr:nvSpPr>
        <xdr:cNvPr id="447" name="円/楕円 446"/>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73677</xdr:rowOff>
    </xdr:from>
    <xdr:ext cx="762000" cy="259045"/>
    <xdr:sp macro="" textlink="">
      <xdr:nvSpPr>
        <xdr:cNvPr id="448" name="テキスト ボックス 447"/>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69342</xdr:rowOff>
    </xdr:from>
    <xdr:to>
      <xdr:col>20</xdr:col>
      <xdr:colOff>209550</xdr:colOff>
      <xdr:row>75</xdr:row>
      <xdr:rowOff>170942</xdr:rowOff>
    </xdr:to>
    <xdr:sp macro="" textlink="">
      <xdr:nvSpPr>
        <xdr:cNvPr id="449" name="円/楕円 448"/>
        <xdr:cNvSpPr/>
      </xdr:nvSpPr>
      <xdr:spPr>
        <a:xfrm>
          <a:off x="13843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9669</xdr:rowOff>
    </xdr:from>
    <xdr:ext cx="762000" cy="259045"/>
    <xdr:sp macro="" textlink="">
      <xdr:nvSpPr>
        <xdr:cNvPr id="450" name="テキスト ボックス 449"/>
        <xdr:cNvSpPr txBox="1"/>
      </xdr:nvSpPr>
      <xdr:spPr>
        <a:xfrm>
          <a:off x="13512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55626</xdr:rowOff>
    </xdr:from>
    <xdr:to>
      <xdr:col>19</xdr:col>
      <xdr:colOff>6350</xdr:colOff>
      <xdr:row>75</xdr:row>
      <xdr:rowOff>157226</xdr:rowOff>
    </xdr:to>
    <xdr:sp macro="" textlink="">
      <xdr:nvSpPr>
        <xdr:cNvPr id="451" name="円/楕円 450"/>
        <xdr:cNvSpPr/>
      </xdr:nvSpPr>
      <xdr:spPr>
        <a:xfrm>
          <a:off x="12954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167403</xdr:rowOff>
    </xdr:from>
    <xdr:ext cx="762000" cy="259045"/>
    <xdr:sp macro="" textlink="">
      <xdr:nvSpPr>
        <xdr:cNvPr id="452" name="テキスト ボックス 451"/>
        <xdr:cNvSpPr txBox="1"/>
      </xdr:nvSpPr>
      <xdr:spPr>
        <a:xfrm>
          <a:off x="12623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大分県中津市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16891</xdr:rowOff>
    </xdr:from>
    <xdr:to>
      <xdr:col>4</xdr:col>
      <xdr:colOff>1117600</xdr:colOff>
      <xdr:row>15</xdr:row>
      <xdr:rowOff>48057</xdr:rowOff>
    </xdr:to>
    <xdr:cxnSp macro="">
      <xdr:nvCxnSpPr>
        <xdr:cNvPr id="50" name="直線コネクタ 49"/>
        <xdr:cNvCxnSpPr/>
      </xdr:nvCxnSpPr>
      <xdr:spPr bwMode="auto">
        <a:xfrm flipV="1">
          <a:off x="5003800" y="2636266"/>
          <a:ext cx="647700" cy="31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75728</xdr:rowOff>
    </xdr:from>
    <xdr:ext cx="762000" cy="259045"/>
    <xdr:sp macro="" textlink="">
      <xdr:nvSpPr>
        <xdr:cNvPr id="51" name="人口1人当たり決算額の推移平均値テキスト130"/>
        <xdr:cNvSpPr txBox="1"/>
      </xdr:nvSpPr>
      <xdr:spPr>
        <a:xfrm>
          <a:off x="5740400" y="2866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48057</xdr:rowOff>
    </xdr:from>
    <xdr:to>
      <xdr:col>4</xdr:col>
      <xdr:colOff>469900</xdr:colOff>
      <xdr:row>15</xdr:row>
      <xdr:rowOff>86995</xdr:rowOff>
    </xdr:to>
    <xdr:cxnSp macro="">
      <xdr:nvCxnSpPr>
        <xdr:cNvPr id="53" name="直線コネクタ 52"/>
        <xdr:cNvCxnSpPr/>
      </xdr:nvCxnSpPr>
      <xdr:spPr bwMode="auto">
        <a:xfrm flipV="1">
          <a:off x="4305300" y="2667432"/>
          <a:ext cx="698500" cy="38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159053</xdr:rowOff>
    </xdr:from>
    <xdr:ext cx="736600" cy="259045"/>
    <xdr:sp macro="" textlink="">
      <xdr:nvSpPr>
        <xdr:cNvPr id="55" name="テキスト ボックス 54"/>
        <xdr:cNvSpPr txBox="1"/>
      </xdr:nvSpPr>
      <xdr:spPr>
        <a:xfrm>
          <a:off x="4622800" y="294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41484</xdr:rowOff>
    </xdr:from>
    <xdr:to>
      <xdr:col>3</xdr:col>
      <xdr:colOff>904875</xdr:colOff>
      <xdr:row>15</xdr:row>
      <xdr:rowOff>86995</xdr:rowOff>
    </xdr:to>
    <xdr:cxnSp macro="">
      <xdr:nvCxnSpPr>
        <xdr:cNvPr id="56" name="直線コネクタ 55"/>
        <xdr:cNvCxnSpPr/>
      </xdr:nvCxnSpPr>
      <xdr:spPr bwMode="auto">
        <a:xfrm>
          <a:off x="3606800" y="2660859"/>
          <a:ext cx="698500" cy="45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13739</xdr:rowOff>
    </xdr:from>
    <xdr:ext cx="762000" cy="259045"/>
    <xdr:sp macro="" textlink="">
      <xdr:nvSpPr>
        <xdr:cNvPr id="58" name="テキスト ボックス 57"/>
        <xdr:cNvSpPr txBox="1"/>
      </xdr:nvSpPr>
      <xdr:spPr>
        <a:xfrm>
          <a:off x="3924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154527</xdr:rowOff>
    </xdr:from>
    <xdr:to>
      <xdr:col>3</xdr:col>
      <xdr:colOff>206375</xdr:colOff>
      <xdr:row>15</xdr:row>
      <xdr:rowOff>41484</xdr:rowOff>
    </xdr:to>
    <xdr:cxnSp macro="">
      <xdr:nvCxnSpPr>
        <xdr:cNvPr id="59" name="直線コネクタ 58"/>
        <xdr:cNvCxnSpPr/>
      </xdr:nvCxnSpPr>
      <xdr:spPr bwMode="auto">
        <a:xfrm>
          <a:off x="2908300" y="2602452"/>
          <a:ext cx="698500" cy="58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148156</xdr:rowOff>
    </xdr:from>
    <xdr:ext cx="762000" cy="259045"/>
    <xdr:sp macro="" textlink="">
      <xdr:nvSpPr>
        <xdr:cNvPr id="61" name="テキスト ボックス 60"/>
        <xdr:cNvSpPr txBox="1"/>
      </xdr:nvSpPr>
      <xdr:spPr>
        <a:xfrm>
          <a:off x="32258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104113</xdr:rowOff>
    </xdr:from>
    <xdr:ext cx="762000" cy="259045"/>
    <xdr:sp macro="" textlink="">
      <xdr:nvSpPr>
        <xdr:cNvPr id="63" name="テキスト ボックス 62"/>
        <xdr:cNvSpPr txBox="1"/>
      </xdr:nvSpPr>
      <xdr:spPr>
        <a:xfrm>
          <a:off x="2527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137541</xdr:rowOff>
    </xdr:from>
    <xdr:to>
      <xdr:col>5</xdr:col>
      <xdr:colOff>34925</xdr:colOff>
      <xdr:row>15</xdr:row>
      <xdr:rowOff>67691</xdr:rowOff>
    </xdr:to>
    <xdr:sp macro="" textlink="">
      <xdr:nvSpPr>
        <xdr:cNvPr id="69" name="円/楕円 68"/>
        <xdr:cNvSpPr/>
      </xdr:nvSpPr>
      <xdr:spPr bwMode="auto">
        <a:xfrm>
          <a:off x="5600700" y="2585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154068</xdr:rowOff>
    </xdr:from>
    <xdr:ext cx="762000" cy="259045"/>
    <xdr:sp macro="" textlink="">
      <xdr:nvSpPr>
        <xdr:cNvPr id="70" name="人口1人当たり決算額の推移該当値テキスト130"/>
        <xdr:cNvSpPr txBox="1"/>
      </xdr:nvSpPr>
      <xdr:spPr>
        <a:xfrm>
          <a:off x="5740400" y="243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88,280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168707</xdr:rowOff>
    </xdr:from>
    <xdr:to>
      <xdr:col>4</xdr:col>
      <xdr:colOff>520700</xdr:colOff>
      <xdr:row>15</xdr:row>
      <xdr:rowOff>98857</xdr:rowOff>
    </xdr:to>
    <xdr:sp macro="" textlink="">
      <xdr:nvSpPr>
        <xdr:cNvPr id="71" name="円/楕円 70"/>
        <xdr:cNvSpPr/>
      </xdr:nvSpPr>
      <xdr:spPr bwMode="auto">
        <a:xfrm>
          <a:off x="4953000" y="2616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109034</xdr:rowOff>
    </xdr:from>
    <xdr:ext cx="736600" cy="259045"/>
    <xdr:sp macro="" textlink="">
      <xdr:nvSpPr>
        <xdr:cNvPr id="72" name="テキスト ボックス 71"/>
        <xdr:cNvSpPr txBox="1"/>
      </xdr:nvSpPr>
      <xdr:spPr>
        <a:xfrm>
          <a:off x="4622800" y="2385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86,644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36195</xdr:rowOff>
    </xdr:from>
    <xdr:to>
      <xdr:col>3</xdr:col>
      <xdr:colOff>955675</xdr:colOff>
      <xdr:row>15</xdr:row>
      <xdr:rowOff>137795</xdr:rowOff>
    </xdr:to>
    <xdr:sp macro="" textlink="">
      <xdr:nvSpPr>
        <xdr:cNvPr id="73" name="円/楕円 72"/>
        <xdr:cNvSpPr/>
      </xdr:nvSpPr>
      <xdr:spPr bwMode="auto">
        <a:xfrm>
          <a:off x="4254500" y="2655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147972</xdr:rowOff>
    </xdr:from>
    <xdr:ext cx="762000" cy="259045"/>
    <xdr:sp macro="" textlink="">
      <xdr:nvSpPr>
        <xdr:cNvPr id="74" name="テキスト ボックス 73"/>
        <xdr:cNvSpPr txBox="1"/>
      </xdr:nvSpPr>
      <xdr:spPr>
        <a:xfrm>
          <a:off x="3924300" y="242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84,600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162134</xdr:rowOff>
    </xdr:from>
    <xdr:to>
      <xdr:col>3</xdr:col>
      <xdr:colOff>257175</xdr:colOff>
      <xdr:row>15</xdr:row>
      <xdr:rowOff>92284</xdr:rowOff>
    </xdr:to>
    <xdr:sp macro="" textlink="">
      <xdr:nvSpPr>
        <xdr:cNvPr id="75" name="円/楕円 74"/>
        <xdr:cNvSpPr/>
      </xdr:nvSpPr>
      <xdr:spPr bwMode="auto">
        <a:xfrm>
          <a:off x="3556000" y="2610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102461</xdr:rowOff>
    </xdr:from>
    <xdr:ext cx="762000" cy="259045"/>
    <xdr:sp macro="" textlink="">
      <xdr:nvSpPr>
        <xdr:cNvPr id="76" name="テキスト ボックス 75"/>
        <xdr:cNvSpPr txBox="1"/>
      </xdr:nvSpPr>
      <xdr:spPr>
        <a:xfrm>
          <a:off x="3225800" y="23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86,989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103727</xdr:rowOff>
    </xdr:from>
    <xdr:to>
      <xdr:col>2</xdr:col>
      <xdr:colOff>692150</xdr:colOff>
      <xdr:row>15</xdr:row>
      <xdr:rowOff>33877</xdr:rowOff>
    </xdr:to>
    <xdr:sp macro="" textlink="">
      <xdr:nvSpPr>
        <xdr:cNvPr id="77" name="円/楕円 76"/>
        <xdr:cNvSpPr/>
      </xdr:nvSpPr>
      <xdr:spPr bwMode="auto">
        <a:xfrm>
          <a:off x="2857500" y="2551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44054</xdr:rowOff>
    </xdr:from>
    <xdr:ext cx="762000" cy="259045"/>
    <xdr:sp macro="" textlink="">
      <xdr:nvSpPr>
        <xdr:cNvPr id="78" name="テキスト ボックス 77"/>
        <xdr:cNvSpPr txBox="1"/>
      </xdr:nvSpPr>
      <xdr:spPr>
        <a:xfrm>
          <a:off x="2527300" y="232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281991</xdr:rowOff>
    </xdr:from>
    <xdr:to>
      <xdr:col>4</xdr:col>
      <xdr:colOff>1117600</xdr:colOff>
      <xdr:row>35</xdr:row>
      <xdr:rowOff>318730</xdr:rowOff>
    </xdr:to>
    <xdr:cxnSp macro="">
      <xdr:nvCxnSpPr>
        <xdr:cNvPr id="113" name="直線コネクタ 112"/>
        <xdr:cNvCxnSpPr/>
      </xdr:nvCxnSpPr>
      <xdr:spPr bwMode="auto">
        <a:xfrm flipV="1">
          <a:off x="5003800" y="6892341"/>
          <a:ext cx="647700" cy="36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322894</xdr:rowOff>
    </xdr:from>
    <xdr:ext cx="762000" cy="259045"/>
    <xdr:sp macro="" textlink="">
      <xdr:nvSpPr>
        <xdr:cNvPr id="114" name="人口1人当たり決算額の推移平均値テキスト445"/>
        <xdr:cNvSpPr txBox="1"/>
      </xdr:nvSpPr>
      <xdr:spPr>
        <a:xfrm>
          <a:off x="5740400" y="65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189505</xdr:rowOff>
    </xdr:from>
    <xdr:to>
      <xdr:col>4</xdr:col>
      <xdr:colOff>469900</xdr:colOff>
      <xdr:row>35</xdr:row>
      <xdr:rowOff>318730</xdr:rowOff>
    </xdr:to>
    <xdr:cxnSp macro="">
      <xdr:nvCxnSpPr>
        <xdr:cNvPr id="116" name="直線コネクタ 115"/>
        <xdr:cNvCxnSpPr/>
      </xdr:nvCxnSpPr>
      <xdr:spPr bwMode="auto">
        <a:xfrm>
          <a:off x="4305300" y="6799855"/>
          <a:ext cx="698500" cy="129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103404</xdr:rowOff>
    </xdr:from>
    <xdr:to>
      <xdr:col>4</xdr:col>
      <xdr:colOff>520700</xdr:colOff>
      <xdr:row>35</xdr:row>
      <xdr:rowOff>205004</xdr:rowOff>
    </xdr:to>
    <xdr:sp macro="" textlink="">
      <xdr:nvSpPr>
        <xdr:cNvPr id="117" name="フローチャート : 判断 116"/>
        <xdr:cNvSpPr/>
      </xdr:nvSpPr>
      <xdr:spPr bwMode="auto">
        <a:xfrm>
          <a:off x="4953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215181</xdr:rowOff>
    </xdr:from>
    <xdr:ext cx="736600" cy="259045"/>
    <xdr:sp macro="" textlink="">
      <xdr:nvSpPr>
        <xdr:cNvPr id="118" name="テキスト ボックス 117"/>
        <xdr:cNvSpPr txBox="1"/>
      </xdr:nvSpPr>
      <xdr:spPr>
        <a:xfrm>
          <a:off x="4622800" y="648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189505</xdr:rowOff>
    </xdr:from>
    <xdr:to>
      <xdr:col>3</xdr:col>
      <xdr:colOff>904875</xdr:colOff>
      <xdr:row>35</xdr:row>
      <xdr:rowOff>208512</xdr:rowOff>
    </xdr:to>
    <xdr:cxnSp macro="">
      <xdr:nvCxnSpPr>
        <xdr:cNvPr id="119" name="直線コネクタ 118"/>
        <xdr:cNvCxnSpPr/>
      </xdr:nvCxnSpPr>
      <xdr:spPr bwMode="auto">
        <a:xfrm flipV="1">
          <a:off x="3606800" y="6799855"/>
          <a:ext cx="698500" cy="19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38743</xdr:rowOff>
    </xdr:from>
    <xdr:to>
      <xdr:col>3</xdr:col>
      <xdr:colOff>955675</xdr:colOff>
      <xdr:row>35</xdr:row>
      <xdr:rowOff>140343</xdr:rowOff>
    </xdr:to>
    <xdr:sp macro="" textlink="">
      <xdr:nvSpPr>
        <xdr:cNvPr id="120" name="フローチャート : 判断 119"/>
        <xdr:cNvSpPr/>
      </xdr:nvSpPr>
      <xdr:spPr bwMode="auto">
        <a:xfrm>
          <a:off x="4254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150519</xdr:rowOff>
    </xdr:from>
    <xdr:ext cx="762000" cy="259045"/>
    <xdr:sp macro="" textlink="">
      <xdr:nvSpPr>
        <xdr:cNvPr id="121" name="テキスト ボックス 120"/>
        <xdr:cNvSpPr txBox="1"/>
      </xdr:nvSpPr>
      <xdr:spPr>
        <a:xfrm>
          <a:off x="3924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152929</xdr:rowOff>
    </xdr:from>
    <xdr:to>
      <xdr:col>3</xdr:col>
      <xdr:colOff>206375</xdr:colOff>
      <xdr:row>35</xdr:row>
      <xdr:rowOff>208512</xdr:rowOff>
    </xdr:to>
    <xdr:cxnSp macro="">
      <xdr:nvCxnSpPr>
        <xdr:cNvPr id="122" name="直線コネクタ 121"/>
        <xdr:cNvCxnSpPr/>
      </xdr:nvCxnSpPr>
      <xdr:spPr bwMode="auto">
        <a:xfrm>
          <a:off x="2908300" y="6763279"/>
          <a:ext cx="698500" cy="5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332069</xdr:rowOff>
    </xdr:from>
    <xdr:to>
      <xdr:col>3</xdr:col>
      <xdr:colOff>257175</xdr:colOff>
      <xdr:row>35</xdr:row>
      <xdr:rowOff>90769</xdr:rowOff>
    </xdr:to>
    <xdr:sp macro="" textlink="">
      <xdr:nvSpPr>
        <xdr:cNvPr id="123" name="フローチャート : 判断 122"/>
        <xdr:cNvSpPr/>
      </xdr:nvSpPr>
      <xdr:spPr bwMode="auto">
        <a:xfrm>
          <a:off x="35560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100946</xdr:rowOff>
    </xdr:from>
    <xdr:ext cx="762000" cy="259045"/>
    <xdr:sp macro="" textlink="">
      <xdr:nvSpPr>
        <xdr:cNvPr id="124" name="テキスト ボックス 123"/>
        <xdr:cNvSpPr txBox="1"/>
      </xdr:nvSpPr>
      <xdr:spPr>
        <a:xfrm>
          <a:off x="32258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275278</xdr:rowOff>
    </xdr:from>
    <xdr:to>
      <xdr:col>2</xdr:col>
      <xdr:colOff>692150</xdr:colOff>
      <xdr:row>35</xdr:row>
      <xdr:rowOff>33978</xdr:rowOff>
    </xdr:to>
    <xdr:sp macro="" textlink="">
      <xdr:nvSpPr>
        <xdr:cNvPr id="125" name="フローチャート : 判断 124"/>
        <xdr:cNvSpPr/>
      </xdr:nvSpPr>
      <xdr:spPr bwMode="auto">
        <a:xfrm>
          <a:off x="2857500" y="6542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44155</xdr:rowOff>
    </xdr:from>
    <xdr:ext cx="762000" cy="259045"/>
    <xdr:sp macro="" textlink="">
      <xdr:nvSpPr>
        <xdr:cNvPr id="126" name="テキスト ボックス 125"/>
        <xdr:cNvSpPr txBox="1"/>
      </xdr:nvSpPr>
      <xdr:spPr>
        <a:xfrm>
          <a:off x="2527300" y="63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231191</xdr:rowOff>
    </xdr:from>
    <xdr:to>
      <xdr:col>5</xdr:col>
      <xdr:colOff>34925</xdr:colOff>
      <xdr:row>35</xdr:row>
      <xdr:rowOff>332791</xdr:rowOff>
    </xdr:to>
    <xdr:sp macro="" textlink="">
      <xdr:nvSpPr>
        <xdr:cNvPr id="132" name="円/楕円 131"/>
        <xdr:cNvSpPr/>
      </xdr:nvSpPr>
      <xdr:spPr bwMode="auto">
        <a:xfrm>
          <a:off x="5600700" y="6841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203268</xdr:rowOff>
    </xdr:from>
    <xdr:ext cx="762000" cy="259045"/>
    <xdr:sp macro="" textlink="">
      <xdr:nvSpPr>
        <xdr:cNvPr id="133" name="人口1人当たり決算額の推移該当値テキスト445"/>
        <xdr:cNvSpPr txBox="1"/>
      </xdr:nvSpPr>
      <xdr:spPr>
        <a:xfrm>
          <a:off x="5740400" y="68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12,004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267930</xdr:rowOff>
    </xdr:from>
    <xdr:to>
      <xdr:col>4</xdr:col>
      <xdr:colOff>520700</xdr:colOff>
      <xdr:row>36</xdr:row>
      <xdr:rowOff>26630</xdr:rowOff>
    </xdr:to>
    <xdr:sp macro="" textlink="">
      <xdr:nvSpPr>
        <xdr:cNvPr id="134" name="円/楕円 133"/>
        <xdr:cNvSpPr/>
      </xdr:nvSpPr>
      <xdr:spPr bwMode="auto">
        <a:xfrm>
          <a:off x="4953000" y="6878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11407</xdr:rowOff>
    </xdr:from>
    <xdr:ext cx="736600" cy="259045"/>
    <xdr:sp macro="" textlink="">
      <xdr:nvSpPr>
        <xdr:cNvPr id="135" name="テキスト ボックス 134"/>
        <xdr:cNvSpPr txBox="1"/>
      </xdr:nvSpPr>
      <xdr:spPr>
        <a:xfrm>
          <a:off x="4622800" y="6964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138705</xdr:rowOff>
    </xdr:from>
    <xdr:to>
      <xdr:col>3</xdr:col>
      <xdr:colOff>955675</xdr:colOff>
      <xdr:row>35</xdr:row>
      <xdr:rowOff>240305</xdr:rowOff>
    </xdr:to>
    <xdr:sp macro="" textlink="">
      <xdr:nvSpPr>
        <xdr:cNvPr id="136" name="円/楕円 135"/>
        <xdr:cNvSpPr/>
      </xdr:nvSpPr>
      <xdr:spPr bwMode="auto">
        <a:xfrm>
          <a:off x="4254500" y="6749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225082</xdr:rowOff>
    </xdr:from>
    <xdr:ext cx="762000" cy="259045"/>
    <xdr:sp macro="" textlink="">
      <xdr:nvSpPr>
        <xdr:cNvPr id="137" name="テキスト ボックス 136"/>
        <xdr:cNvSpPr txBox="1"/>
      </xdr:nvSpPr>
      <xdr:spPr>
        <a:xfrm>
          <a:off x="3924300" y="683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14,836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157712</xdr:rowOff>
    </xdr:from>
    <xdr:to>
      <xdr:col>3</xdr:col>
      <xdr:colOff>257175</xdr:colOff>
      <xdr:row>35</xdr:row>
      <xdr:rowOff>259312</xdr:rowOff>
    </xdr:to>
    <xdr:sp macro="" textlink="">
      <xdr:nvSpPr>
        <xdr:cNvPr id="138" name="円/楕円 137"/>
        <xdr:cNvSpPr/>
      </xdr:nvSpPr>
      <xdr:spPr bwMode="auto">
        <a:xfrm>
          <a:off x="3556000" y="6768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244089</xdr:rowOff>
    </xdr:from>
    <xdr:ext cx="762000" cy="259045"/>
    <xdr:sp macro="" textlink="">
      <xdr:nvSpPr>
        <xdr:cNvPr id="139" name="テキスト ボックス 138"/>
        <xdr:cNvSpPr txBox="1"/>
      </xdr:nvSpPr>
      <xdr:spPr>
        <a:xfrm>
          <a:off x="3225800" y="685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14,254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102129</xdr:rowOff>
    </xdr:from>
    <xdr:to>
      <xdr:col>2</xdr:col>
      <xdr:colOff>692150</xdr:colOff>
      <xdr:row>35</xdr:row>
      <xdr:rowOff>203729</xdr:rowOff>
    </xdr:to>
    <xdr:sp macro="" textlink="">
      <xdr:nvSpPr>
        <xdr:cNvPr id="140" name="円/楕円 139"/>
        <xdr:cNvSpPr/>
      </xdr:nvSpPr>
      <xdr:spPr bwMode="auto">
        <a:xfrm>
          <a:off x="2857500" y="6712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188506</xdr:rowOff>
    </xdr:from>
    <xdr:ext cx="762000" cy="259045"/>
    <xdr:sp macro="" textlink="">
      <xdr:nvSpPr>
        <xdr:cNvPr id="141" name="テキスト ボックス 140"/>
        <xdr:cNvSpPr txBox="1"/>
      </xdr:nvSpPr>
      <xdr:spPr>
        <a:xfrm>
          <a:off x="2527300" y="6798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大分県中津市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85,264
84,572
491.53
43,053,598
41,257,213
1,508,267
24,214,325
44,776,245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32.2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20371</xdr:rowOff>
    </xdr:from>
    <xdr:to>
      <xdr:col>6</xdr:col>
      <xdr:colOff>511175</xdr:colOff>
      <xdr:row>32</xdr:row>
      <xdr:rowOff>102872</xdr:rowOff>
    </xdr:to>
    <xdr:cxnSp macro="">
      <xdr:nvCxnSpPr>
        <xdr:cNvPr id="59" name="直線コネクタ 58"/>
        <xdr:cNvCxnSpPr/>
      </xdr:nvCxnSpPr>
      <xdr:spPr>
        <a:xfrm flipV="1">
          <a:off x="3797300" y="5506771"/>
          <a:ext cx="838200" cy="8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69247</xdr:rowOff>
    </xdr:from>
    <xdr:ext cx="534377" cy="259045"/>
    <xdr:sp macro="" textlink="">
      <xdr:nvSpPr>
        <xdr:cNvPr id="60" name="人件費平均値テキスト"/>
        <xdr:cNvSpPr txBox="1"/>
      </xdr:nvSpPr>
      <xdr:spPr>
        <a:xfrm>
          <a:off x="4686300" y="606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100243</xdr:rowOff>
    </xdr:from>
    <xdr:to>
      <xdr:col>5</xdr:col>
      <xdr:colOff>358775</xdr:colOff>
      <xdr:row>32</xdr:row>
      <xdr:rowOff>102872</xdr:rowOff>
    </xdr:to>
    <xdr:cxnSp macro="">
      <xdr:nvCxnSpPr>
        <xdr:cNvPr id="62" name="直線コネクタ 61"/>
        <xdr:cNvCxnSpPr/>
      </xdr:nvCxnSpPr>
      <xdr:spPr>
        <a:xfrm>
          <a:off x="2908300" y="5586643"/>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121871</xdr:rowOff>
    </xdr:from>
    <xdr:ext cx="534377" cy="259045"/>
    <xdr:sp macro="" textlink="">
      <xdr:nvSpPr>
        <xdr:cNvPr id="64" name="テキスト ボックス 63"/>
        <xdr:cNvSpPr txBox="1"/>
      </xdr:nvSpPr>
      <xdr:spPr>
        <a:xfrm>
          <a:off x="3530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3340</xdr:rowOff>
    </xdr:from>
    <xdr:to>
      <xdr:col>4</xdr:col>
      <xdr:colOff>155575</xdr:colOff>
      <xdr:row>32</xdr:row>
      <xdr:rowOff>100243</xdr:rowOff>
    </xdr:to>
    <xdr:cxnSp macro="">
      <xdr:nvCxnSpPr>
        <xdr:cNvPr id="65" name="直線コネクタ 64"/>
        <xdr:cNvCxnSpPr/>
      </xdr:nvCxnSpPr>
      <xdr:spPr>
        <a:xfrm>
          <a:off x="2019300" y="5489740"/>
          <a:ext cx="889000" cy="9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130489</xdr:rowOff>
    </xdr:from>
    <xdr:ext cx="534377" cy="259045"/>
    <xdr:sp macro="" textlink="">
      <xdr:nvSpPr>
        <xdr:cNvPr id="67" name="テキスト ボックス 66"/>
        <xdr:cNvSpPr txBox="1"/>
      </xdr:nvSpPr>
      <xdr:spPr>
        <a:xfrm>
          <a:off x="2641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84379</xdr:rowOff>
    </xdr:from>
    <xdr:to>
      <xdr:col>2</xdr:col>
      <xdr:colOff>638175</xdr:colOff>
      <xdr:row>32</xdr:row>
      <xdr:rowOff>3340</xdr:rowOff>
    </xdr:to>
    <xdr:cxnSp macro="">
      <xdr:nvCxnSpPr>
        <xdr:cNvPr id="68" name="直線コネクタ 67"/>
        <xdr:cNvCxnSpPr/>
      </xdr:nvCxnSpPr>
      <xdr:spPr>
        <a:xfrm>
          <a:off x="1130300" y="5399329"/>
          <a:ext cx="889000" cy="9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83809</xdr:rowOff>
    </xdr:from>
    <xdr:ext cx="534377" cy="259045"/>
    <xdr:sp macro="" textlink="">
      <xdr:nvSpPr>
        <xdr:cNvPr id="70" name="テキスト ボックス 69"/>
        <xdr:cNvSpPr txBox="1"/>
      </xdr:nvSpPr>
      <xdr:spPr>
        <a:xfrm>
          <a:off x="1752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28739</xdr:rowOff>
    </xdr:from>
    <xdr:ext cx="534377" cy="259045"/>
    <xdr:sp macro="" textlink="">
      <xdr:nvSpPr>
        <xdr:cNvPr id="72" name="テキスト ボックス 71"/>
        <xdr:cNvSpPr txBox="1"/>
      </xdr:nvSpPr>
      <xdr:spPr>
        <a:xfrm>
          <a:off x="863111" y="602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141021</xdr:rowOff>
    </xdr:from>
    <xdr:to>
      <xdr:col>6</xdr:col>
      <xdr:colOff>561975</xdr:colOff>
      <xdr:row>32</xdr:row>
      <xdr:rowOff>71171</xdr:rowOff>
    </xdr:to>
    <xdr:sp macro="" textlink="">
      <xdr:nvSpPr>
        <xdr:cNvPr id="78" name="円/楕円 77"/>
        <xdr:cNvSpPr/>
      </xdr:nvSpPr>
      <xdr:spPr>
        <a:xfrm>
          <a:off x="4584700" y="545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55948</xdr:rowOff>
    </xdr:from>
    <xdr:ext cx="534377" cy="259045"/>
    <xdr:sp macro="" textlink="">
      <xdr:nvSpPr>
        <xdr:cNvPr id="79" name="人件費該当値テキスト"/>
        <xdr:cNvSpPr txBox="1"/>
      </xdr:nvSpPr>
      <xdr:spPr>
        <a:xfrm>
          <a:off x="4686300" y="537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90,220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52072</xdr:rowOff>
    </xdr:from>
    <xdr:to>
      <xdr:col>5</xdr:col>
      <xdr:colOff>409575</xdr:colOff>
      <xdr:row>32</xdr:row>
      <xdr:rowOff>153672</xdr:rowOff>
    </xdr:to>
    <xdr:sp macro="" textlink="">
      <xdr:nvSpPr>
        <xdr:cNvPr id="80" name="円/楕円 79"/>
        <xdr:cNvSpPr/>
      </xdr:nvSpPr>
      <xdr:spPr>
        <a:xfrm>
          <a:off x="3746500" y="55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170199</xdr:rowOff>
    </xdr:from>
    <xdr:ext cx="534377" cy="259045"/>
    <xdr:sp macro="" textlink="">
      <xdr:nvSpPr>
        <xdr:cNvPr id="81" name="テキスト ボックス 80"/>
        <xdr:cNvSpPr txBox="1"/>
      </xdr:nvSpPr>
      <xdr:spPr>
        <a:xfrm>
          <a:off x="3530111" y="531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86,611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49443</xdr:rowOff>
    </xdr:from>
    <xdr:to>
      <xdr:col>4</xdr:col>
      <xdr:colOff>206375</xdr:colOff>
      <xdr:row>32</xdr:row>
      <xdr:rowOff>151043</xdr:rowOff>
    </xdr:to>
    <xdr:sp macro="" textlink="">
      <xdr:nvSpPr>
        <xdr:cNvPr id="82" name="円/楕円 81"/>
        <xdr:cNvSpPr/>
      </xdr:nvSpPr>
      <xdr:spPr>
        <a:xfrm>
          <a:off x="2857500" y="553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167570</xdr:rowOff>
    </xdr:from>
    <xdr:ext cx="534377" cy="259045"/>
    <xdr:sp macro="" textlink="">
      <xdr:nvSpPr>
        <xdr:cNvPr id="83" name="テキスト ボックス 82"/>
        <xdr:cNvSpPr txBox="1"/>
      </xdr:nvSpPr>
      <xdr:spPr>
        <a:xfrm>
          <a:off x="2641111" y="531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86,726</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123990</xdr:rowOff>
    </xdr:from>
    <xdr:to>
      <xdr:col>3</xdr:col>
      <xdr:colOff>3175</xdr:colOff>
      <xdr:row>32</xdr:row>
      <xdr:rowOff>54140</xdr:rowOff>
    </xdr:to>
    <xdr:sp macro="" textlink="">
      <xdr:nvSpPr>
        <xdr:cNvPr id="84" name="円/楕円 83"/>
        <xdr:cNvSpPr/>
      </xdr:nvSpPr>
      <xdr:spPr>
        <a:xfrm>
          <a:off x="1968500" y="54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70667</xdr:rowOff>
    </xdr:from>
    <xdr:ext cx="534377" cy="259045"/>
    <xdr:sp macro="" textlink="">
      <xdr:nvSpPr>
        <xdr:cNvPr id="85" name="テキスト ボックス 84"/>
        <xdr:cNvSpPr txBox="1"/>
      </xdr:nvSpPr>
      <xdr:spPr>
        <a:xfrm>
          <a:off x="1752111" y="521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90,965</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33579</xdr:rowOff>
    </xdr:from>
    <xdr:to>
      <xdr:col>1</xdr:col>
      <xdr:colOff>485775</xdr:colOff>
      <xdr:row>31</xdr:row>
      <xdr:rowOff>135179</xdr:rowOff>
    </xdr:to>
    <xdr:sp macro="" textlink="">
      <xdr:nvSpPr>
        <xdr:cNvPr id="86" name="円/楕円 85"/>
        <xdr:cNvSpPr/>
      </xdr:nvSpPr>
      <xdr:spPr>
        <a:xfrm>
          <a:off x="1079500" y="534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151706</xdr:rowOff>
    </xdr:from>
    <xdr:ext cx="534377" cy="259045"/>
    <xdr:sp macro="" textlink="">
      <xdr:nvSpPr>
        <xdr:cNvPr id="87" name="テキスト ボックス 86"/>
        <xdr:cNvSpPr txBox="1"/>
      </xdr:nvSpPr>
      <xdr:spPr>
        <a:xfrm>
          <a:off x="863111" y="512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112382</xdr:rowOff>
    </xdr:from>
    <xdr:to>
      <xdr:col>6</xdr:col>
      <xdr:colOff>511175</xdr:colOff>
      <xdr:row>55</xdr:row>
      <xdr:rowOff>9093</xdr:rowOff>
    </xdr:to>
    <xdr:cxnSp macro="">
      <xdr:nvCxnSpPr>
        <xdr:cNvPr id="117" name="直線コネクタ 116"/>
        <xdr:cNvCxnSpPr/>
      </xdr:nvCxnSpPr>
      <xdr:spPr>
        <a:xfrm flipV="1">
          <a:off x="3797300" y="9370682"/>
          <a:ext cx="838200" cy="6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124992</xdr:rowOff>
    </xdr:from>
    <xdr:ext cx="534377" cy="259045"/>
    <xdr:sp macro="" textlink="">
      <xdr:nvSpPr>
        <xdr:cNvPr id="118" name="物件費平均値テキスト"/>
        <xdr:cNvSpPr txBox="1"/>
      </xdr:nvSpPr>
      <xdr:spPr>
        <a:xfrm>
          <a:off x="4686300" y="93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9093</xdr:rowOff>
    </xdr:from>
    <xdr:to>
      <xdr:col>5</xdr:col>
      <xdr:colOff>358775</xdr:colOff>
      <xdr:row>55</xdr:row>
      <xdr:rowOff>155092</xdr:rowOff>
    </xdr:to>
    <xdr:cxnSp macro="">
      <xdr:nvCxnSpPr>
        <xdr:cNvPr id="120" name="直線コネクタ 119"/>
        <xdr:cNvCxnSpPr/>
      </xdr:nvCxnSpPr>
      <xdr:spPr>
        <a:xfrm flipV="1">
          <a:off x="2908300" y="9438843"/>
          <a:ext cx="889000" cy="14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68032</xdr:rowOff>
    </xdr:from>
    <xdr:ext cx="534377" cy="259045"/>
    <xdr:sp macro="" textlink="">
      <xdr:nvSpPr>
        <xdr:cNvPr id="122" name="テキスト ボックス 121"/>
        <xdr:cNvSpPr txBox="1"/>
      </xdr:nvSpPr>
      <xdr:spPr>
        <a:xfrm>
          <a:off x="3530111" y="94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131242</xdr:rowOff>
    </xdr:from>
    <xdr:to>
      <xdr:col>4</xdr:col>
      <xdr:colOff>155575</xdr:colOff>
      <xdr:row>55</xdr:row>
      <xdr:rowOff>155092</xdr:rowOff>
    </xdr:to>
    <xdr:cxnSp macro="">
      <xdr:nvCxnSpPr>
        <xdr:cNvPr id="123" name="直線コネクタ 122"/>
        <xdr:cNvCxnSpPr/>
      </xdr:nvCxnSpPr>
      <xdr:spPr>
        <a:xfrm>
          <a:off x="2019300" y="9560992"/>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84497</xdr:rowOff>
    </xdr:from>
    <xdr:ext cx="534377" cy="259045"/>
    <xdr:sp macro="" textlink="">
      <xdr:nvSpPr>
        <xdr:cNvPr id="125" name="テキスト ボックス 124"/>
        <xdr:cNvSpPr txBox="1"/>
      </xdr:nvSpPr>
      <xdr:spPr>
        <a:xfrm>
          <a:off x="2641111" y="91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90360</xdr:rowOff>
    </xdr:from>
    <xdr:to>
      <xdr:col>2</xdr:col>
      <xdr:colOff>638175</xdr:colOff>
      <xdr:row>55</xdr:row>
      <xdr:rowOff>131242</xdr:rowOff>
    </xdr:to>
    <xdr:cxnSp macro="">
      <xdr:nvCxnSpPr>
        <xdr:cNvPr id="126" name="直線コネクタ 125"/>
        <xdr:cNvCxnSpPr/>
      </xdr:nvCxnSpPr>
      <xdr:spPr>
        <a:xfrm>
          <a:off x="1130300" y="9520110"/>
          <a:ext cx="889000" cy="4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149096</xdr:rowOff>
    </xdr:from>
    <xdr:ext cx="534377" cy="259045"/>
    <xdr:sp macro="" textlink="">
      <xdr:nvSpPr>
        <xdr:cNvPr id="128" name="テキスト ボックス 127"/>
        <xdr:cNvSpPr txBox="1"/>
      </xdr:nvSpPr>
      <xdr:spPr>
        <a:xfrm>
          <a:off x="1752111" y="92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133469</xdr:rowOff>
    </xdr:from>
    <xdr:ext cx="534377" cy="259045"/>
    <xdr:sp macro="" textlink="">
      <xdr:nvSpPr>
        <xdr:cNvPr id="130" name="テキスト ボックス 129"/>
        <xdr:cNvSpPr txBox="1"/>
      </xdr:nvSpPr>
      <xdr:spPr>
        <a:xfrm>
          <a:off x="863111" y="956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61582</xdr:rowOff>
    </xdr:from>
    <xdr:to>
      <xdr:col>6</xdr:col>
      <xdr:colOff>561975</xdr:colOff>
      <xdr:row>54</xdr:row>
      <xdr:rowOff>163182</xdr:rowOff>
    </xdr:to>
    <xdr:sp macro="" textlink="">
      <xdr:nvSpPr>
        <xdr:cNvPr id="136" name="円/楕円 135"/>
        <xdr:cNvSpPr/>
      </xdr:nvSpPr>
      <xdr:spPr>
        <a:xfrm>
          <a:off x="4584700" y="931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84459</xdr:rowOff>
    </xdr:from>
    <xdr:ext cx="534377" cy="259045"/>
    <xdr:sp macro="" textlink="">
      <xdr:nvSpPr>
        <xdr:cNvPr id="137" name="物件費該当値テキスト"/>
        <xdr:cNvSpPr txBox="1"/>
      </xdr:nvSpPr>
      <xdr:spPr>
        <a:xfrm>
          <a:off x="4686300" y="917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61,434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129743</xdr:rowOff>
    </xdr:from>
    <xdr:to>
      <xdr:col>5</xdr:col>
      <xdr:colOff>409575</xdr:colOff>
      <xdr:row>55</xdr:row>
      <xdr:rowOff>59893</xdr:rowOff>
    </xdr:to>
    <xdr:sp macro="" textlink="">
      <xdr:nvSpPr>
        <xdr:cNvPr id="138" name="円/楕円 137"/>
        <xdr:cNvSpPr/>
      </xdr:nvSpPr>
      <xdr:spPr>
        <a:xfrm>
          <a:off x="3746500" y="93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76420</xdr:rowOff>
    </xdr:from>
    <xdr:ext cx="534377" cy="259045"/>
    <xdr:sp macro="" textlink="">
      <xdr:nvSpPr>
        <xdr:cNvPr id="139" name="テキスト ボックス 138"/>
        <xdr:cNvSpPr txBox="1"/>
      </xdr:nvSpPr>
      <xdr:spPr>
        <a:xfrm>
          <a:off x="3530111" y="916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104292</xdr:rowOff>
    </xdr:from>
    <xdr:to>
      <xdr:col>4</xdr:col>
      <xdr:colOff>206375</xdr:colOff>
      <xdr:row>56</xdr:row>
      <xdr:rowOff>34442</xdr:rowOff>
    </xdr:to>
    <xdr:sp macro="" textlink="">
      <xdr:nvSpPr>
        <xdr:cNvPr id="140" name="円/楕円 139"/>
        <xdr:cNvSpPr/>
      </xdr:nvSpPr>
      <xdr:spPr>
        <a:xfrm>
          <a:off x="2857500" y="953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25569</xdr:rowOff>
    </xdr:from>
    <xdr:ext cx="534377" cy="259045"/>
    <xdr:sp macro="" textlink="">
      <xdr:nvSpPr>
        <xdr:cNvPr id="141" name="テキスト ボックス 140"/>
        <xdr:cNvSpPr txBox="1"/>
      </xdr:nvSpPr>
      <xdr:spPr>
        <a:xfrm>
          <a:off x="2641111" y="962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80442</xdr:rowOff>
    </xdr:from>
    <xdr:to>
      <xdr:col>3</xdr:col>
      <xdr:colOff>3175</xdr:colOff>
      <xdr:row>56</xdr:row>
      <xdr:rowOff>10592</xdr:rowOff>
    </xdr:to>
    <xdr:sp macro="" textlink="">
      <xdr:nvSpPr>
        <xdr:cNvPr id="142" name="円/楕円 141"/>
        <xdr:cNvSpPr/>
      </xdr:nvSpPr>
      <xdr:spPr>
        <a:xfrm>
          <a:off x="1968500" y="95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1719</xdr:rowOff>
    </xdr:from>
    <xdr:ext cx="534377" cy="259045"/>
    <xdr:sp macro="" textlink="">
      <xdr:nvSpPr>
        <xdr:cNvPr id="143" name="テキスト ボックス 142"/>
        <xdr:cNvSpPr txBox="1"/>
      </xdr:nvSpPr>
      <xdr:spPr>
        <a:xfrm>
          <a:off x="1752111" y="960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39560</xdr:rowOff>
    </xdr:from>
    <xdr:to>
      <xdr:col>1</xdr:col>
      <xdr:colOff>485775</xdr:colOff>
      <xdr:row>55</xdr:row>
      <xdr:rowOff>141160</xdr:rowOff>
    </xdr:to>
    <xdr:sp macro="" textlink="">
      <xdr:nvSpPr>
        <xdr:cNvPr id="144" name="円/楕円 143"/>
        <xdr:cNvSpPr/>
      </xdr:nvSpPr>
      <xdr:spPr>
        <a:xfrm>
          <a:off x="1079500" y="946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157687</xdr:rowOff>
    </xdr:from>
    <xdr:ext cx="534377" cy="259045"/>
    <xdr:sp macro="" textlink="">
      <xdr:nvSpPr>
        <xdr:cNvPr id="145" name="テキスト ボックス 144"/>
        <xdr:cNvSpPr txBox="1"/>
      </xdr:nvSpPr>
      <xdr:spPr>
        <a:xfrm>
          <a:off x="863111" y="924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4663</xdr:rowOff>
    </xdr:from>
    <xdr:to>
      <xdr:col>6</xdr:col>
      <xdr:colOff>511175</xdr:colOff>
      <xdr:row>76</xdr:row>
      <xdr:rowOff>12174</xdr:rowOff>
    </xdr:to>
    <xdr:cxnSp macro="">
      <xdr:nvCxnSpPr>
        <xdr:cNvPr id="176" name="直線コネクタ 175"/>
        <xdr:cNvCxnSpPr/>
      </xdr:nvCxnSpPr>
      <xdr:spPr>
        <a:xfrm flipV="1">
          <a:off x="3797300" y="13034863"/>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12174</xdr:rowOff>
    </xdr:from>
    <xdr:to>
      <xdr:col>5</xdr:col>
      <xdr:colOff>358775</xdr:colOff>
      <xdr:row>76</xdr:row>
      <xdr:rowOff>25727</xdr:rowOff>
    </xdr:to>
    <xdr:cxnSp macro="">
      <xdr:nvCxnSpPr>
        <xdr:cNvPr id="179" name="直線コネクタ 178"/>
        <xdr:cNvCxnSpPr/>
      </xdr:nvCxnSpPr>
      <xdr:spPr>
        <a:xfrm flipV="1">
          <a:off x="2908300" y="13042374"/>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107749</xdr:rowOff>
    </xdr:from>
    <xdr:ext cx="469744" cy="259045"/>
    <xdr:sp macro="" textlink="">
      <xdr:nvSpPr>
        <xdr:cNvPr id="181" name="テキスト ボックス 180"/>
        <xdr:cNvSpPr txBox="1"/>
      </xdr:nvSpPr>
      <xdr:spPr>
        <a:xfrm>
          <a:off x="3562427" y="126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8581</xdr:rowOff>
    </xdr:from>
    <xdr:to>
      <xdr:col>4</xdr:col>
      <xdr:colOff>155575</xdr:colOff>
      <xdr:row>76</xdr:row>
      <xdr:rowOff>25727</xdr:rowOff>
    </xdr:to>
    <xdr:cxnSp macro="">
      <xdr:nvCxnSpPr>
        <xdr:cNvPr id="182" name="直線コネクタ 181"/>
        <xdr:cNvCxnSpPr/>
      </xdr:nvCxnSpPr>
      <xdr:spPr>
        <a:xfrm>
          <a:off x="2019300" y="13038781"/>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138937</xdr:rowOff>
    </xdr:from>
    <xdr:ext cx="469744" cy="259045"/>
    <xdr:sp macro="" textlink="">
      <xdr:nvSpPr>
        <xdr:cNvPr id="184" name="テキスト ボックス 183"/>
        <xdr:cNvSpPr txBox="1"/>
      </xdr:nvSpPr>
      <xdr:spPr>
        <a:xfrm>
          <a:off x="2673427" y="1265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156192</xdr:rowOff>
    </xdr:from>
    <xdr:to>
      <xdr:col>2</xdr:col>
      <xdr:colOff>638175</xdr:colOff>
      <xdr:row>76</xdr:row>
      <xdr:rowOff>8581</xdr:rowOff>
    </xdr:to>
    <xdr:cxnSp macro="">
      <xdr:nvCxnSpPr>
        <xdr:cNvPr id="185" name="直線コネクタ 184"/>
        <xdr:cNvCxnSpPr/>
      </xdr:nvCxnSpPr>
      <xdr:spPr>
        <a:xfrm>
          <a:off x="1130300" y="13014942"/>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124241</xdr:rowOff>
    </xdr:from>
    <xdr:ext cx="469744" cy="259045"/>
    <xdr:sp macro="" textlink="">
      <xdr:nvSpPr>
        <xdr:cNvPr id="187" name="テキスト ボックス 186"/>
        <xdr:cNvSpPr txBox="1"/>
      </xdr:nvSpPr>
      <xdr:spPr>
        <a:xfrm>
          <a:off x="1784427" y="1264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170614</xdr:rowOff>
    </xdr:from>
    <xdr:ext cx="469744" cy="259045"/>
    <xdr:sp macro="" textlink="">
      <xdr:nvSpPr>
        <xdr:cNvPr id="189" name="テキスト ボックス 188"/>
        <xdr:cNvSpPr txBox="1"/>
      </xdr:nvSpPr>
      <xdr:spPr>
        <a:xfrm>
          <a:off x="895427" y="1268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125313</xdr:rowOff>
    </xdr:from>
    <xdr:to>
      <xdr:col>6</xdr:col>
      <xdr:colOff>561975</xdr:colOff>
      <xdr:row>76</xdr:row>
      <xdr:rowOff>55463</xdr:rowOff>
    </xdr:to>
    <xdr:sp macro="" textlink="">
      <xdr:nvSpPr>
        <xdr:cNvPr id="195" name="円/楕円 194"/>
        <xdr:cNvSpPr/>
      </xdr:nvSpPr>
      <xdr:spPr>
        <a:xfrm>
          <a:off x="4584700" y="1298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103740</xdr:rowOff>
    </xdr:from>
    <xdr:ext cx="469744" cy="259045"/>
    <xdr:sp macro="" textlink="">
      <xdr:nvSpPr>
        <xdr:cNvPr id="196" name="維持補修費該当値テキスト"/>
        <xdr:cNvSpPr txBox="1"/>
      </xdr:nvSpPr>
      <xdr:spPr>
        <a:xfrm>
          <a:off x="4686300" y="1296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132824</xdr:rowOff>
    </xdr:from>
    <xdr:to>
      <xdr:col>5</xdr:col>
      <xdr:colOff>409575</xdr:colOff>
      <xdr:row>76</xdr:row>
      <xdr:rowOff>62973</xdr:rowOff>
    </xdr:to>
    <xdr:sp macro="" textlink="">
      <xdr:nvSpPr>
        <xdr:cNvPr id="197" name="円/楕円 196"/>
        <xdr:cNvSpPr/>
      </xdr:nvSpPr>
      <xdr:spPr>
        <a:xfrm>
          <a:off x="3746500" y="129915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54101</xdr:rowOff>
    </xdr:from>
    <xdr:ext cx="469744" cy="259045"/>
    <xdr:sp macro="" textlink="">
      <xdr:nvSpPr>
        <xdr:cNvPr id="198" name="テキスト ボックス 197"/>
        <xdr:cNvSpPr txBox="1"/>
      </xdr:nvSpPr>
      <xdr:spPr>
        <a:xfrm>
          <a:off x="3562427" y="130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146377</xdr:rowOff>
    </xdr:from>
    <xdr:to>
      <xdr:col>4</xdr:col>
      <xdr:colOff>206375</xdr:colOff>
      <xdr:row>76</xdr:row>
      <xdr:rowOff>76527</xdr:rowOff>
    </xdr:to>
    <xdr:sp macro="" textlink="">
      <xdr:nvSpPr>
        <xdr:cNvPr id="199" name="円/楕円 198"/>
        <xdr:cNvSpPr/>
      </xdr:nvSpPr>
      <xdr:spPr>
        <a:xfrm>
          <a:off x="2857500" y="1300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67654</xdr:rowOff>
    </xdr:from>
    <xdr:ext cx="469744" cy="259045"/>
    <xdr:sp macro="" textlink="">
      <xdr:nvSpPr>
        <xdr:cNvPr id="200" name="テキスト ボックス 199"/>
        <xdr:cNvSpPr txBox="1"/>
      </xdr:nvSpPr>
      <xdr:spPr>
        <a:xfrm>
          <a:off x="2673427" y="1309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129232</xdr:rowOff>
    </xdr:from>
    <xdr:to>
      <xdr:col>3</xdr:col>
      <xdr:colOff>3175</xdr:colOff>
      <xdr:row>76</xdr:row>
      <xdr:rowOff>59382</xdr:rowOff>
    </xdr:to>
    <xdr:sp macro="" textlink="">
      <xdr:nvSpPr>
        <xdr:cNvPr id="201" name="円/楕円 200"/>
        <xdr:cNvSpPr/>
      </xdr:nvSpPr>
      <xdr:spPr>
        <a:xfrm>
          <a:off x="1968500" y="129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50508</xdr:rowOff>
    </xdr:from>
    <xdr:ext cx="469744" cy="259045"/>
    <xdr:sp macro="" textlink="">
      <xdr:nvSpPr>
        <xdr:cNvPr id="202" name="テキスト ボックス 201"/>
        <xdr:cNvSpPr txBox="1"/>
      </xdr:nvSpPr>
      <xdr:spPr>
        <a:xfrm>
          <a:off x="1784427" y="1308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105392</xdr:rowOff>
    </xdr:from>
    <xdr:to>
      <xdr:col>1</xdr:col>
      <xdr:colOff>485775</xdr:colOff>
      <xdr:row>76</xdr:row>
      <xdr:rowOff>35542</xdr:rowOff>
    </xdr:to>
    <xdr:sp macro="" textlink="">
      <xdr:nvSpPr>
        <xdr:cNvPr id="203" name="円/楕円 202"/>
        <xdr:cNvSpPr/>
      </xdr:nvSpPr>
      <xdr:spPr>
        <a:xfrm>
          <a:off x="1079500" y="1296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26669</xdr:rowOff>
    </xdr:from>
    <xdr:ext cx="469744" cy="259045"/>
    <xdr:sp macro="" textlink="">
      <xdr:nvSpPr>
        <xdr:cNvPr id="204" name="テキスト ボックス 203"/>
        <xdr:cNvSpPr txBox="1"/>
      </xdr:nvSpPr>
      <xdr:spPr>
        <a:xfrm>
          <a:off x="895427" y="1305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139452</xdr:rowOff>
    </xdr:from>
    <xdr:to>
      <xdr:col>6</xdr:col>
      <xdr:colOff>511175</xdr:colOff>
      <xdr:row>92</xdr:row>
      <xdr:rowOff>83179</xdr:rowOff>
    </xdr:to>
    <xdr:cxnSp macro="">
      <xdr:nvCxnSpPr>
        <xdr:cNvPr id="234" name="直線コネクタ 233"/>
        <xdr:cNvCxnSpPr/>
      </xdr:nvCxnSpPr>
      <xdr:spPr>
        <a:xfrm flipV="1">
          <a:off x="3797300" y="15741402"/>
          <a:ext cx="838200" cy="11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5" name="扶助費平均値テキスト"/>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83179</xdr:rowOff>
    </xdr:from>
    <xdr:to>
      <xdr:col>5</xdr:col>
      <xdr:colOff>358775</xdr:colOff>
      <xdr:row>93</xdr:row>
      <xdr:rowOff>41021</xdr:rowOff>
    </xdr:to>
    <xdr:cxnSp macro="">
      <xdr:nvCxnSpPr>
        <xdr:cNvPr id="237" name="直線コネクタ 236"/>
        <xdr:cNvCxnSpPr/>
      </xdr:nvCxnSpPr>
      <xdr:spPr>
        <a:xfrm flipV="1">
          <a:off x="2908300" y="15856579"/>
          <a:ext cx="889000" cy="12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150804</xdr:rowOff>
    </xdr:from>
    <xdr:ext cx="534377" cy="259045"/>
    <xdr:sp macro="" textlink="">
      <xdr:nvSpPr>
        <xdr:cNvPr id="239" name="テキスト ボックス 238"/>
        <xdr:cNvSpPr txBox="1"/>
      </xdr:nvSpPr>
      <xdr:spPr>
        <a:xfrm>
          <a:off x="3530111" y="162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11836</xdr:rowOff>
    </xdr:from>
    <xdr:to>
      <xdr:col>4</xdr:col>
      <xdr:colOff>155575</xdr:colOff>
      <xdr:row>93</xdr:row>
      <xdr:rowOff>41021</xdr:rowOff>
    </xdr:to>
    <xdr:cxnSp macro="">
      <xdr:nvCxnSpPr>
        <xdr:cNvPr id="240" name="直線コネクタ 239"/>
        <xdr:cNvCxnSpPr/>
      </xdr:nvCxnSpPr>
      <xdr:spPr>
        <a:xfrm>
          <a:off x="2019300" y="15956686"/>
          <a:ext cx="889000" cy="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96054</xdr:rowOff>
    </xdr:from>
    <xdr:ext cx="534377" cy="259045"/>
    <xdr:sp macro="" textlink="">
      <xdr:nvSpPr>
        <xdr:cNvPr id="242" name="テキスト ボックス 241"/>
        <xdr:cNvSpPr txBox="1"/>
      </xdr:nvSpPr>
      <xdr:spPr>
        <a:xfrm>
          <a:off x="2641111" y="163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11836</xdr:rowOff>
    </xdr:from>
    <xdr:to>
      <xdr:col>2</xdr:col>
      <xdr:colOff>638175</xdr:colOff>
      <xdr:row>93</xdr:row>
      <xdr:rowOff>52318</xdr:rowOff>
    </xdr:to>
    <xdr:cxnSp macro="">
      <xdr:nvCxnSpPr>
        <xdr:cNvPr id="243" name="直線コネクタ 242"/>
        <xdr:cNvCxnSpPr/>
      </xdr:nvCxnSpPr>
      <xdr:spPr>
        <a:xfrm flipV="1">
          <a:off x="1130300" y="15956686"/>
          <a:ext cx="889000" cy="4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124477</xdr:rowOff>
    </xdr:from>
    <xdr:ext cx="534377" cy="259045"/>
    <xdr:sp macro="" textlink="">
      <xdr:nvSpPr>
        <xdr:cNvPr id="245" name="テキスト ボックス 244"/>
        <xdr:cNvSpPr txBox="1"/>
      </xdr:nvSpPr>
      <xdr:spPr>
        <a:xfrm>
          <a:off x="1752111" y="164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111656</xdr:rowOff>
    </xdr:from>
    <xdr:ext cx="534377" cy="259045"/>
    <xdr:sp macro="" textlink="">
      <xdr:nvSpPr>
        <xdr:cNvPr id="247" name="テキスト ボックス 246"/>
        <xdr:cNvSpPr txBox="1"/>
      </xdr:nvSpPr>
      <xdr:spPr>
        <a:xfrm>
          <a:off x="863111" y="163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88652</xdr:rowOff>
    </xdr:from>
    <xdr:to>
      <xdr:col>6</xdr:col>
      <xdr:colOff>561975</xdr:colOff>
      <xdr:row>92</xdr:row>
      <xdr:rowOff>18802</xdr:rowOff>
    </xdr:to>
    <xdr:sp macro="" textlink="">
      <xdr:nvSpPr>
        <xdr:cNvPr id="253" name="円/楕円 252"/>
        <xdr:cNvSpPr/>
      </xdr:nvSpPr>
      <xdr:spPr>
        <a:xfrm>
          <a:off x="4584700" y="1569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111529</xdr:rowOff>
    </xdr:from>
    <xdr:ext cx="599010" cy="259045"/>
    <xdr:sp macro="" textlink="">
      <xdr:nvSpPr>
        <xdr:cNvPr id="254" name="扶助費該当値テキスト"/>
        <xdr:cNvSpPr txBox="1"/>
      </xdr:nvSpPr>
      <xdr:spPr>
        <a:xfrm>
          <a:off x="4686300" y="15542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107,013</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32379</xdr:rowOff>
    </xdr:from>
    <xdr:to>
      <xdr:col>5</xdr:col>
      <xdr:colOff>409575</xdr:colOff>
      <xdr:row>92</xdr:row>
      <xdr:rowOff>133979</xdr:rowOff>
    </xdr:to>
    <xdr:sp macro="" textlink="">
      <xdr:nvSpPr>
        <xdr:cNvPr id="255" name="円/楕円 254"/>
        <xdr:cNvSpPr/>
      </xdr:nvSpPr>
      <xdr:spPr>
        <a:xfrm>
          <a:off x="3746500" y="158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150506</xdr:rowOff>
    </xdr:from>
    <xdr:ext cx="599010" cy="259045"/>
    <xdr:sp macro="" textlink="">
      <xdr:nvSpPr>
        <xdr:cNvPr id="256" name="テキスト ボックス 255"/>
        <xdr:cNvSpPr txBox="1"/>
      </xdr:nvSpPr>
      <xdr:spPr>
        <a:xfrm>
          <a:off x="3497794" y="1558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100,967</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161671</xdr:rowOff>
    </xdr:from>
    <xdr:to>
      <xdr:col>4</xdr:col>
      <xdr:colOff>206375</xdr:colOff>
      <xdr:row>93</xdr:row>
      <xdr:rowOff>91821</xdr:rowOff>
    </xdr:to>
    <xdr:sp macro="" textlink="">
      <xdr:nvSpPr>
        <xdr:cNvPr id="257" name="円/楕円 256"/>
        <xdr:cNvSpPr/>
      </xdr:nvSpPr>
      <xdr:spPr>
        <a:xfrm>
          <a:off x="2857500" y="1593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108348</xdr:rowOff>
    </xdr:from>
    <xdr:ext cx="534377" cy="259045"/>
    <xdr:sp macro="" textlink="">
      <xdr:nvSpPr>
        <xdr:cNvPr id="258" name="テキスト ボックス 257"/>
        <xdr:cNvSpPr txBox="1"/>
      </xdr:nvSpPr>
      <xdr:spPr>
        <a:xfrm>
          <a:off x="2641111" y="157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94,180</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132486</xdr:rowOff>
    </xdr:from>
    <xdr:to>
      <xdr:col>3</xdr:col>
      <xdr:colOff>3175</xdr:colOff>
      <xdr:row>93</xdr:row>
      <xdr:rowOff>62636</xdr:rowOff>
    </xdr:to>
    <xdr:sp macro="" textlink="">
      <xdr:nvSpPr>
        <xdr:cNvPr id="259" name="円/楕円 258"/>
        <xdr:cNvSpPr/>
      </xdr:nvSpPr>
      <xdr:spPr>
        <a:xfrm>
          <a:off x="1968500" y="1590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79163</xdr:rowOff>
    </xdr:from>
    <xdr:ext cx="534377" cy="259045"/>
    <xdr:sp macro="" textlink="">
      <xdr:nvSpPr>
        <xdr:cNvPr id="260" name="テキスト ボックス 259"/>
        <xdr:cNvSpPr txBox="1"/>
      </xdr:nvSpPr>
      <xdr:spPr>
        <a:xfrm>
          <a:off x="1752111" y="1568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95,712</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1518</xdr:rowOff>
    </xdr:from>
    <xdr:to>
      <xdr:col>1</xdr:col>
      <xdr:colOff>485775</xdr:colOff>
      <xdr:row>93</xdr:row>
      <xdr:rowOff>103118</xdr:rowOff>
    </xdr:to>
    <xdr:sp macro="" textlink="">
      <xdr:nvSpPr>
        <xdr:cNvPr id="261" name="円/楕円 260"/>
        <xdr:cNvSpPr/>
      </xdr:nvSpPr>
      <xdr:spPr>
        <a:xfrm>
          <a:off x="1079500" y="159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119645</xdr:rowOff>
    </xdr:from>
    <xdr:ext cx="534377" cy="259045"/>
    <xdr:sp macro="" textlink="">
      <xdr:nvSpPr>
        <xdr:cNvPr id="262" name="テキスト ボックス 261"/>
        <xdr:cNvSpPr txBox="1"/>
      </xdr:nvSpPr>
      <xdr:spPr>
        <a:xfrm>
          <a:off x="863111" y="157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29,765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96139</xdr:rowOff>
    </xdr:from>
    <xdr:to>
      <xdr:col>15</xdr:col>
      <xdr:colOff>180975</xdr:colOff>
      <xdr:row>37</xdr:row>
      <xdr:rowOff>99594</xdr:rowOff>
    </xdr:to>
    <xdr:cxnSp macro="">
      <xdr:nvCxnSpPr>
        <xdr:cNvPr id="291" name="直線コネクタ 290"/>
        <xdr:cNvCxnSpPr/>
      </xdr:nvCxnSpPr>
      <xdr:spPr>
        <a:xfrm flipV="1">
          <a:off x="9639300" y="6439789"/>
          <a:ext cx="8382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2" name="補助費等平均値テキスト"/>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99594</xdr:rowOff>
    </xdr:from>
    <xdr:to>
      <xdr:col>14</xdr:col>
      <xdr:colOff>28575</xdr:colOff>
      <xdr:row>37</xdr:row>
      <xdr:rowOff>127381</xdr:rowOff>
    </xdr:to>
    <xdr:cxnSp macro="">
      <xdr:nvCxnSpPr>
        <xdr:cNvPr id="294" name="直線コネクタ 293"/>
        <xdr:cNvCxnSpPr/>
      </xdr:nvCxnSpPr>
      <xdr:spPr>
        <a:xfrm flipV="1">
          <a:off x="8750300" y="6443244"/>
          <a:ext cx="889000" cy="2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127381</xdr:rowOff>
    </xdr:from>
    <xdr:to>
      <xdr:col>12</xdr:col>
      <xdr:colOff>511175</xdr:colOff>
      <xdr:row>37</xdr:row>
      <xdr:rowOff>150698</xdr:rowOff>
    </xdr:to>
    <xdr:cxnSp macro="">
      <xdr:nvCxnSpPr>
        <xdr:cNvPr id="297" name="直線コネクタ 296"/>
        <xdr:cNvCxnSpPr/>
      </xdr:nvCxnSpPr>
      <xdr:spPr>
        <a:xfrm flipV="1">
          <a:off x="7861300" y="6471031"/>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134188</xdr:rowOff>
    </xdr:from>
    <xdr:to>
      <xdr:col>11</xdr:col>
      <xdr:colOff>307975</xdr:colOff>
      <xdr:row>37</xdr:row>
      <xdr:rowOff>150698</xdr:rowOff>
    </xdr:to>
    <xdr:cxnSp macro="">
      <xdr:nvCxnSpPr>
        <xdr:cNvPr id="300" name="直線コネクタ 299"/>
        <xdr:cNvCxnSpPr/>
      </xdr:nvCxnSpPr>
      <xdr:spPr>
        <a:xfrm>
          <a:off x="6972300" y="6477838"/>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45339</xdr:rowOff>
    </xdr:from>
    <xdr:to>
      <xdr:col>15</xdr:col>
      <xdr:colOff>231775</xdr:colOff>
      <xdr:row>37</xdr:row>
      <xdr:rowOff>146939</xdr:rowOff>
    </xdr:to>
    <xdr:sp macro="" textlink="">
      <xdr:nvSpPr>
        <xdr:cNvPr id="310" name="円/楕円 309"/>
        <xdr:cNvSpPr/>
      </xdr:nvSpPr>
      <xdr:spPr>
        <a:xfrm>
          <a:off x="10426700" y="63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131716</xdr:rowOff>
    </xdr:from>
    <xdr:ext cx="534377" cy="259045"/>
    <xdr:sp macro="" textlink="">
      <xdr:nvSpPr>
        <xdr:cNvPr id="311" name="補助費等該当値テキスト"/>
        <xdr:cNvSpPr txBox="1"/>
      </xdr:nvSpPr>
      <xdr:spPr>
        <a:xfrm>
          <a:off x="10528300" y="630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22,930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48794</xdr:rowOff>
    </xdr:from>
    <xdr:to>
      <xdr:col>14</xdr:col>
      <xdr:colOff>79375</xdr:colOff>
      <xdr:row>37</xdr:row>
      <xdr:rowOff>150394</xdr:rowOff>
    </xdr:to>
    <xdr:sp macro="" textlink="">
      <xdr:nvSpPr>
        <xdr:cNvPr id="312" name="円/楕円 311"/>
        <xdr:cNvSpPr/>
      </xdr:nvSpPr>
      <xdr:spPr>
        <a:xfrm>
          <a:off x="9588500" y="63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141520</xdr:rowOff>
    </xdr:from>
    <xdr:ext cx="534377" cy="259045"/>
    <xdr:sp macro="" textlink="">
      <xdr:nvSpPr>
        <xdr:cNvPr id="313" name="テキスト ボックス 312"/>
        <xdr:cNvSpPr txBox="1"/>
      </xdr:nvSpPr>
      <xdr:spPr>
        <a:xfrm>
          <a:off x="9372111" y="64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76581</xdr:rowOff>
    </xdr:from>
    <xdr:to>
      <xdr:col>12</xdr:col>
      <xdr:colOff>561975</xdr:colOff>
      <xdr:row>38</xdr:row>
      <xdr:rowOff>6731</xdr:rowOff>
    </xdr:to>
    <xdr:sp macro="" textlink="">
      <xdr:nvSpPr>
        <xdr:cNvPr id="314" name="円/楕円 313"/>
        <xdr:cNvSpPr/>
      </xdr:nvSpPr>
      <xdr:spPr>
        <a:xfrm>
          <a:off x="8699500" y="642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169308</xdr:rowOff>
    </xdr:from>
    <xdr:ext cx="534377" cy="259045"/>
    <xdr:sp macro="" textlink="">
      <xdr:nvSpPr>
        <xdr:cNvPr id="315" name="テキスト ボックス 314"/>
        <xdr:cNvSpPr txBox="1"/>
      </xdr:nvSpPr>
      <xdr:spPr>
        <a:xfrm>
          <a:off x="8483111" y="65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99898</xdr:rowOff>
    </xdr:from>
    <xdr:to>
      <xdr:col>11</xdr:col>
      <xdr:colOff>358775</xdr:colOff>
      <xdr:row>38</xdr:row>
      <xdr:rowOff>30048</xdr:rowOff>
    </xdr:to>
    <xdr:sp macro="" textlink="">
      <xdr:nvSpPr>
        <xdr:cNvPr id="316" name="円/楕円 315"/>
        <xdr:cNvSpPr/>
      </xdr:nvSpPr>
      <xdr:spPr>
        <a:xfrm>
          <a:off x="7810500" y="64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21176</xdr:rowOff>
    </xdr:from>
    <xdr:ext cx="534377" cy="259045"/>
    <xdr:sp macro="" textlink="">
      <xdr:nvSpPr>
        <xdr:cNvPr id="317" name="テキスト ボックス 316"/>
        <xdr:cNvSpPr txBox="1"/>
      </xdr:nvSpPr>
      <xdr:spPr>
        <a:xfrm>
          <a:off x="7594111" y="653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83388</xdr:rowOff>
    </xdr:from>
    <xdr:to>
      <xdr:col>10</xdr:col>
      <xdr:colOff>155575</xdr:colOff>
      <xdr:row>38</xdr:row>
      <xdr:rowOff>13539</xdr:rowOff>
    </xdr:to>
    <xdr:sp macro="" textlink="">
      <xdr:nvSpPr>
        <xdr:cNvPr id="318" name="円/楕円 317"/>
        <xdr:cNvSpPr/>
      </xdr:nvSpPr>
      <xdr:spPr>
        <a:xfrm>
          <a:off x="6921500" y="6427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4665</xdr:rowOff>
    </xdr:from>
    <xdr:ext cx="534377" cy="259045"/>
    <xdr:sp macro="" textlink="">
      <xdr:nvSpPr>
        <xdr:cNvPr id="319" name="テキスト ボックス 318"/>
        <xdr:cNvSpPr txBox="1"/>
      </xdr:nvSpPr>
      <xdr:spPr>
        <a:xfrm>
          <a:off x="6705111" y="651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163975</xdr:rowOff>
    </xdr:from>
    <xdr:to>
      <xdr:col>15</xdr:col>
      <xdr:colOff>180975</xdr:colOff>
      <xdr:row>54</xdr:row>
      <xdr:rowOff>114369</xdr:rowOff>
    </xdr:to>
    <xdr:cxnSp macro="">
      <xdr:nvCxnSpPr>
        <xdr:cNvPr id="350" name="直線コネクタ 349"/>
        <xdr:cNvCxnSpPr/>
      </xdr:nvCxnSpPr>
      <xdr:spPr>
        <a:xfrm>
          <a:off x="9639300" y="9079375"/>
          <a:ext cx="838200" cy="29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122006</xdr:rowOff>
    </xdr:from>
    <xdr:ext cx="534377" cy="259045"/>
    <xdr:sp macro="" textlink="">
      <xdr:nvSpPr>
        <xdr:cNvPr id="351" name="普通建設事業費平均値テキスト"/>
        <xdr:cNvSpPr txBox="1"/>
      </xdr:nvSpPr>
      <xdr:spPr>
        <a:xfrm>
          <a:off x="10528300" y="9551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163975</xdr:rowOff>
    </xdr:from>
    <xdr:to>
      <xdr:col>14</xdr:col>
      <xdr:colOff>28575</xdr:colOff>
      <xdr:row>54</xdr:row>
      <xdr:rowOff>109612</xdr:rowOff>
    </xdr:to>
    <xdr:cxnSp macro="">
      <xdr:nvCxnSpPr>
        <xdr:cNvPr id="353" name="直線コネクタ 352"/>
        <xdr:cNvCxnSpPr/>
      </xdr:nvCxnSpPr>
      <xdr:spPr>
        <a:xfrm flipV="1">
          <a:off x="8750300" y="9079375"/>
          <a:ext cx="889000" cy="28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105373</xdr:rowOff>
    </xdr:from>
    <xdr:ext cx="534377" cy="259045"/>
    <xdr:sp macro="" textlink="">
      <xdr:nvSpPr>
        <xdr:cNvPr id="355" name="テキスト ボックス 354"/>
        <xdr:cNvSpPr txBox="1"/>
      </xdr:nvSpPr>
      <xdr:spPr>
        <a:xfrm>
          <a:off x="9372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109612</xdr:rowOff>
    </xdr:from>
    <xdr:to>
      <xdr:col>12</xdr:col>
      <xdr:colOff>511175</xdr:colOff>
      <xdr:row>55</xdr:row>
      <xdr:rowOff>8962</xdr:rowOff>
    </xdr:to>
    <xdr:cxnSp macro="">
      <xdr:nvCxnSpPr>
        <xdr:cNvPr id="356" name="直線コネクタ 355"/>
        <xdr:cNvCxnSpPr/>
      </xdr:nvCxnSpPr>
      <xdr:spPr>
        <a:xfrm flipV="1">
          <a:off x="7861300" y="9367912"/>
          <a:ext cx="889000" cy="7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130399</xdr:rowOff>
    </xdr:from>
    <xdr:ext cx="534377" cy="259045"/>
    <xdr:sp macro="" textlink="">
      <xdr:nvSpPr>
        <xdr:cNvPr id="358" name="テキスト ボックス 357"/>
        <xdr:cNvSpPr txBox="1"/>
      </xdr:nvSpPr>
      <xdr:spPr>
        <a:xfrm>
          <a:off x="8483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8962</xdr:rowOff>
    </xdr:from>
    <xdr:to>
      <xdr:col>11</xdr:col>
      <xdr:colOff>307975</xdr:colOff>
      <xdr:row>55</xdr:row>
      <xdr:rowOff>108142</xdr:rowOff>
    </xdr:to>
    <xdr:cxnSp macro="">
      <xdr:nvCxnSpPr>
        <xdr:cNvPr id="359" name="直線コネクタ 358"/>
        <xdr:cNvCxnSpPr/>
      </xdr:nvCxnSpPr>
      <xdr:spPr>
        <a:xfrm flipV="1">
          <a:off x="6972300" y="9438712"/>
          <a:ext cx="889000" cy="9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101290</xdr:rowOff>
    </xdr:from>
    <xdr:ext cx="534377" cy="259045"/>
    <xdr:sp macro="" textlink="">
      <xdr:nvSpPr>
        <xdr:cNvPr id="361" name="テキスト ボックス 360"/>
        <xdr:cNvSpPr txBox="1"/>
      </xdr:nvSpPr>
      <xdr:spPr>
        <a:xfrm>
          <a:off x="7594111" y="970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137333</xdr:rowOff>
    </xdr:from>
    <xdr:ext cx="534377" cy="259045"/>
    <xdr:sp macro="" textlink="">
      <xdr:nvSpPr>
        <xdr:cNvPr id="363" name="テキスト ボックス 362"/>
        <xdr:cNvSpPr txBox="1"/>
      </xdr:nvSpPr>
      <xdr:spPr>
        <a:xfrm>
          <a:off x="6705111" y="97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63569</xdr:rowOff>
    </xdr:from>
    <xdr:to>
      <xdr:col>15</xdr:col>
      <xdr:colOff>231775</xdr:colOff>
      <xdr:row>54</xdr:row>
      <xdr:rowOff>165169</xdr:rowOff>
    </xdr:to>
    <xdr:sp macro="" textlink="">
      <xdr:nvSpPr>
        <xdr:cNvPr id="369" name="円/楕円 368"/>
        <xdr:cNvSpPr/>
      </xdr:nvSpPr>
      <xdr:spPr>
        <a:xfrm>
          <a:off x="10426700" y="93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86446</xdr:rowOff>
    </xdr:from>
    <xdr:ext cx="534377" cy="259045"/>
    <xdr:sp macro="" textlink="">
      <xdr:nvSpPr>
        <xdr:cNvPr id="370" name="普通建設事業費該当値テキスト"/>
        <xdr:cNvSpPr txBox="1"/>
      </xdr:nvSpPr>
      <xdr:spPr>
        <a:xfrm>
          <a:off x="10528300" y="91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77,327</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113175</xdr:rowOff>
    </xdr:from>
    <xdr:to>
      <xdr:col>14</xdr:col>
      <xdr:colOff>79375</xdr:colOff>
      <xdr:row>53</xdr:row>
      <xdr:rowOff>43325</xdr:rowOff>
    </xdr:to>
    <xdr:sp macro="" textlink="">
      <xdr:nvSpPr>
        <xdr:cNvPr id="371" name="円/楕円 370"/>
        <xdr:cNvSpPr/>
      </xdr:nvSpPr>
      <xdr:spPr>
        <a:xfrm>
          <a:off x="9588500" y="902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59852</xdr:rowOff>
    </xdr:from>
    <xdr:ext cx="599010" cy="259045"/>
    <xdr:sp macro="" textlink="">
      <xdr:nvSpPr>
        <xdr:cNvPr id="372" name="テキスト ボックス 371"/>
        <xdr:cNvSpPr txBox="1"/>
      </xdr:nvSpPr>
      <xdr:spPr>
        <a:xfrm>
          <a:off x="9339794" y="880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104,270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58812</xdr:rowOff>
    </xdr:from>
    <xdr:to>
      <xdr:col>12</xdr:col>
      <xdr:colOff>561975</xdr:colOff>
      <xdr:row>54</xdr:row>
      <xdr:rowOff>160412</xdr:rowOff>
    </xdr:to>
    <xdr:sp macro="" textlink="">
      <xdr:nvSpPr>
        <xdr:cNvPr id="373" name="円/楕円 372"/>
        <xdr:cNvSpPr/>
      </xdr:nvSpPr>
      <xdr:spPr>
        <a:xfrm>
          <a:off x="8699500" y="93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5489</xdr:rowOff>
    </xdr:from>
    <xdr:ext cx="534377" cy="259045"/>
    <xdr:sp macro="" textlink="">
      <xdr:nvSpPr>
        <xdr:cNvPr id="374" name="テキスト ボックス 373"/>
        <xdr:cNvSpPr txBox="1"/>
      </xdr:nvSpPr>
      <xdr:spPr>
        <a:xfrm>
          <a:off x="8483111" y="909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77,764</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129612</xdr:rowOff>
    </xdr:from>
    <xdr:to>
      <xdr:col>11</xdr:col>
      <xdr:colOff>358775</xdr:colOff>
      <xdr:row>55</xdr:row>
      <xdr:rowOff>59762</xdr:rowOff>
    </xdr:to>
    <xdr:sp macro="" textlink="">
      <xdr:nvSpPr>
        <xdr:cNvPr id="375" name="円/楕円 374"/>
        <xdr:cNvSpPr/>
      </xdr:nvSpPr>
      <xdr:spPr>
        <a:xfrm>
          <a:off x="7810500" y="938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76289</xdr:rowOff>
    </xdr:from>
    <xdr:ext cx="534377" cy="259045"/>
    <xdr:sp macro="" textlink="">
      <xdr:nvSpPr>
        <xdr:cNvPr id="376" name="テキスト ボックス 375"/>
        <xdr:cNvSpPr txBox="1"/>
      </xdr:nvSpPr>
      <xdr:spPr>
        <a:xfrm>
          <a:off x="7594111" y="916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71,260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57342</xdr:rowOff>
    </xdr:from>
    <xdr:to>
      <xdr:col>10</xdr:col>
      <xdr:colOff>155575</xdr:colOff>
      <xdr:row>55</xdr:row>
      <xdr:rowOff>158942</xdr:rowOff>
    </xdr:to>
    <xdr:sp macro="" textlink="">
      <xdr:nvSpPr>
        <xdr:cNvPr id="377" name="円/楕円 376"/>
        <xdr:cNvSpPr/>
      </xdr:nvSpPr>
      <xdr:spPr>
        <a:xfrm>
          <a:off x="6921500" y="948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4019</xdr:rowOff>
    </xdr:from>
    <xdr:ext cx="534377" cy="259045"/>
    <xdr:sp macro="" textlink="">
      <xdr:nvSpPr>
        <xdr:cNvPr id="378" name="テキスト ボックス 377"/>
        <xdr:cNvSpPr txBox="1"/>
      </xdr:nvSpPr>
      <xdr:spPr>
        <a:xfrm>
          <a:off x="6705111" y="926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117787</xdr:rowOff>
    </xdr:from>
    <xdr:to>
      <xdr:col>15</xdr:col>
      <xdr:colOff>180975</xdr:colOff>
      <xdr:row>77</xdr:row>
      <xdr:rowOff>86109</xdr:rowOff>
    </xdr:to>
    <xdr:cxnSp macro="">
      <xdr:nvCxnSpPr>
        <xdr:cNvPr id="409" name="直線コネクタ 408"/>
        <xdr:cNvCxnSpPr/>
      </xdr:nvCxnSpPr>
      <xdr:spPr>
        <a:xfrm>
          <a:off x="9639300" y="12976537"/>
          <a:ext cx="838200" cy="31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25607</xdr:rowOff>
    </xdr:from>
    <xdr:ext cx="534377" cy="259045"/>
    <xdr:sp macro="" textlink="">
      <xdr:nvSpPr>
        <xdr:cNvPr id="410" name="普通建設事業費 （ うち新規整備　）平均値テキスト"/>
        <xdr:cNvSpPr txBox="1"/>
      </xdr:nvSpPr>
      <xdr:spPr>
        <a:xfrm>
          <a:off x="10528300" y="1322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26016</xdr:rowOff>
    </xdr:from>
    <xdr:ext cx="534377" cy="259045"/>
    <xdr:sp macro="" textlink="">
      <xdr:nvSpPr>
        <xdr:cNvPr id="413" name="テキスト ボックス 412"/>
        <xdr:cNvSpPr txBox="1"/>
      </xdr:nvSpPr>
      <xdr:spPr>
        <a:xfrm>
          <a:off x="9372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35309</xdr:rowOff>
    </xdr:from>
    <xdr:to>
      <xdr:col>15</xdr:col>
      <xdr:colOff>231775</xdr:colOff>
      <xdr:row>77</xdr:row>
      <xdr:rowOff>136909</xdr:rowOff>
    </xdr:to>
    <xdr:sp macro="" textlink="">
      <xdr:nvSpPr>
        <xdr:cNvPr id="419" name="円/楕円 418"/>
        <xdr:cNvSpPr/>
      </xdr:nvSpPr>
      <xdr:spPr>
        <a:xfrm>
          <a:off x="10426700" y="1323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58186</xdr:rowOff>
    </xdr:from>
    <xdr:ext cx="534377" cy="259045"/>
    <xdr:sp macro="" textlink="">
      <xdr:nvSpPr>
        <xdr:cNvPr id="420" name="普通建設事業費 （ うち新規整備　）該当値テキスト"/>
        <xdr:cNvSpPr txBox="1"/>
      </xdr:nvSpPr>
      <xdr:spPr>
        <a:xfrm>
          <a:off x="10528300" y="130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21,782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66987</xdr:rowOff>
    </xdr:from>
    <xdr:to>
      <xdr:col>14</xdr:col>
      <xdr:colOff>79375</xdr:colOff>
      <xdr:row>75</xdr:row>
      <xdr:rowOff>168588</xdr:rowOff>
    </xdr:to>
    <xdr:sp macro="" textlink="">
      <xdr:nvSpPr>
        <xdr:cNvPr id="421" name="円/楕円 420"/>
        <xdr:cNvSpPr/>
      </xdr:nvSpPr>
      <xdr:spPr>
        <a:xfrm>
          <a:off x="9588500" y="129257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13664</xdr:rowOff>
    </xdr:from>
    <xdr:ext cx="534377" cy="259045"/>
    <xdr:sp macro="" textlink="">
      <xdr:nvSpPr>
        <xdr:cNvPr id="422" name="テキスト ボックス 421"/>
        <xdr:cNvSpPr txBox="1"/>
      </xdr:nvSpPr>
      <xdr:spPr>
        <a:xfrm>
          <a:off x="9372111" y="1270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34006</xdr:rowOff>
    </xdr:from>
    <xdr:to>
      <xdr:col>15</xdr:col>
      <xdr:colOff>180975</xdr:colOff>
      <xdr:row>95</xdr:row>
      <xdr:rowOff>163785</xdr:rowOff>
    </xdr:to>
    <xdr:cxnSp macro="">
      <xdr:nvCxnSpPr>
        <xdr:cNvPr id="453" name="直線コネクタ 452"/>
        <xdr:cNvCxnSpPr/>
      </xdr:nvCxnSpPr>
      <xdr:spPr>
        <a:xfrm>
          <a:off x="9639300" y="16321756"/>
          <a:ext cx="838200" cy="12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149803</xdr:rowOff>
    </xdr:from>
    <xdr:ext cx="534377" cy="259045"/>
    <xdr:sp macro="" textlink="">
      <xdr:nvSpPr>
        <xdr:cNvPr id="454" name="普通建設事業費 （ うち更新整備　）平均値テキスト"/>
        <xdr:cNvSpPr txBox="1"/>
      </xdr:nvSpPr>
      <xdr:spPr>
        <a:xfrm>
          <a:off x="10528300" y="1660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62690</xdr:rowOff>
    </xdr:from>
    <xdr:ext cx="534377" cy="259045"/>
    <xdr:sp macro="" textlink="">
      <xdr:nvSpPr>
        <xdr:cNvPr id="457" name="テキスト ボックス 456"/>
        <xdr:cNvSpPr txBox="1"/>
      </xdr:nvSpPr>
      <xdr:spPr>
        <a:xfrm>
          <a:off x="9372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112985</xdr:rowOff>
    </xdr:from>
    <xdr:to>
      <xdr:col>15</xdr:col>
      <xdr:colOff>231775</xdr:colOff>
      <xdr:row>96</xdr:row>
      <xdr:rowOff>43135</xdr:rowOff>
    </xdr:to>
    <xdr:sp macro="" textlink="">
      <xdr:nvSpPr>
        <xdr:cNvPr id="463" name="円/楕円 462"/>
        <xdr:cNvSpPr/>
      </xdr:nvSpPr>
      <xdr:spPr>
        <a:xfrm>
          <a:off x="10426700" y="164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135862</xdr:rowOff>
    </xdr:from>
    <xdr:ext cx="534377" cy="259045"/>
    <xdr:sp macro="" textlink="">
      <xdr:nvSpPr>
        <xdr:cNvPr id="464" name="普通建設事業費 （ うち更新整備　）該当値テキスト"/>
        <xdr:cNvSpPr txBox="1"/>
      </xdr:nvSpPr>
      <xdr:spPr>
        <a:xfrm>
          <a:off x="10528300" y="1625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38,025</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154656</xdr:rowOff>
    </xdr:from>
    <xdr:to>
      <xdr:col>14</xdr:col>
      <xdr:colOff>79375</xdr:colOff>
      <xdr:row>95</xdr:row>
      <xdr:rowOff>84806</xdr:rowOff>
    </xdr:to>
    <xdr:sp macro="" textlink="">
      <xdr:nvSpPr>
        <xdr:cNvPr id="465" name="円/楕円 464"/>
        <xdr:cNvSpPr/>
      </xdr:nvSpPr>
      <xdr:spPr>
        <a:xfrm>
          <a:off x="9588500" y="162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101333</xdr:rowOff>
    </xdr:from>
    <xdr:ext cx="534377" cy="259045"/>
    <xdr:sp macro="" textlink="">
      <xdr:nvSpPr>
        <xdr:cNvPr id="466" name="テキスト ボックス 465"/>
        <xdr:cNvSpPr txBox="1"/>
      </xdr:nvSpPr>
      <xdr:spPr>
        <a:xfrm>
          <a:off x="9372111" y="16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153454</xdr:rowOff>
    </xdr:from>
    <xdr:to>
      <xdr:col>23</xdr:col>
      <xdr:colOff>517525</xdr:colOff>
      <xdr:row>39</xdr:row>
      <xdr:rowOff>1016</xdr:rowOff>
    </xdr:to>
    <xdr:cxnSp macro="">
      <xdr:nvCxnSpPr>
        <xdr:cNvPr id="495" name="直線コネクタ 494"/>
        <xdr:cNvCxnSpPr/>
      </xdr:nvCxnSpPr>
      <xdr:spPr>
        <a:xfrm>
          <a:off x="15481300" y="6497104"/>
          <a:ext cx="838200" cy="19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80531</xdr:rowOff>
    </xdr:from>
    <xdr:to>
      <xdr:col>22</xdr:col>
      <xdr:colOff>365125</xdr:colOff>
      <xdr:row>37</xdr:row>
      <xdr:rowOff>153454</xdr:rowOff>
    </xdr:to>
    <xdr:cxnSp macro="">
      <xdr:nvCxnSpPr>
        <xdr:cNvPr id="498" name="直線コネクタ 497"/>
        <xdr:cNvCxnSpPr/>
      </xdr:nvCxnSpPr>
      <xdr:spPr>
        <a:xfrm>
          <a:off x="14592300" y="5909831"/>
          <a:ext cx="889000" cy="58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109656</xdr:rowOff>
    </xdr:from>
    <xdr:ext cx="469744" cy="259045"/>
    <xdr:sp macro="" textlink="">
      <xdr:nvSpPr>
        <xdr:cNvPr id="500" name="テキスト ボックス 499"/>
        <xdr:cNvSpPr txBox="1"/>
      </xdr:nvSpPr>
      <xdr:spPr>
        <a:xfrm>
          <a:off x="15246427" y="662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80531</xdr:rowOff>
    </xdr:from>
    <xdr:to>
      <xdr:col>21</xdr:col>
      <xdr:colOff>161925</xdr:colOff>
      <xdr:row>36</xdr:row>
      <xdr:rowOff>49213</xdr:rowOff>
    </xdr:to>
    <xdr:cxnSp macro="">
      <xdr:nvCxnSpPr>
        <xdr:cNvPr id="501" name="直線コネクタ 500"/>
        <xdr:cNvCxnSpPr/>
      </xdr:nvCxnSpPr>
      <xdr:spPr>
        <a:xfrm flipV="1">
          <a:off x="13703300" y="5909831"/>
          <a:ext cx="889000" cy="3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98645</xdr:rowOff>
    </xdr:from>
    <xdr:ext cx="469744" cy="259045"/>
    <xdr:sp macro="" textlink="">
      <xdr:nvSpPr>
        <xdr:cNvPr id="503" name="テキスト ボックス 502"/>
        <xdr:cNvSpPr txBox="1"/>
      </xdr:nvSpPr>
      <xdr:spPr>
        <a:xfrm>
          <a:off x="14357427" y="661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49213</xdr:rowOff>
    </xdr:from>
    <xdr:to>
      <xdr:col>19</xdr:col>
      <xdr:colOff>644525</xdr:colOff>
      <xdr:row>39</xdr:row>
      <xdr:rowOff>35573</xdr:rowOff>
    </xdr:to>
    <xdr:cxnSp macro="">
      <xdr:nvCxnSpPr>
        <xdr:cNvPr id="504" name="直線コネクタ 503"/>
        <xdr:cNvCxnSpPr/>
      </xdr:nvCxnSpPr>
      <xdr:spPr>
        <a:xfrm flipV="1">
          <a:off x="12814300" y="6221413"/>
          <a:ext cx="889000" cy="50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74413</xdr:rowOff>
    </xdr:from>
    <xdr:ext cx="469744" cy="259045"/>
    <xdr:sp macro="" textlink="">
      <xdr:nvSpPr>
        <xdr:cNvPr id="506" name="テキスト ボックス 505"/>
        <xdr:cNvSpPr txBox="1"/>
      </xdr:nvSpPr>
      <xdr:spPr>
        <a:xfrm>
          <a:off x="13468427" y="658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141800</xdr:rowOff>
    </xdr:from>
    <xdr:ext cx="469744" cy="259045"/>
    <xdr:sp macro="" textlink="">
      <xdr:nvSpPr>
        <xdr:cNvPr id="508" name="テキスト ボックス 507"/>
        <xdr:cNvSpPr txBox="1"/>
      </xdr:nvSpPr>
      <xdr:spPr>
        <a:xfrm>
          <a:off x="12579427" y="63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121666</xdr:rowOff>
    </xdr:from>
    <xdr:to>
      <xdr:col>23</xdr:col>
      <xdr:colOff>568325</xdr:colOff>
      <xdr:row>39</xdr:row>
      <xdr:rowOff>51816</xdr:rowOff>
    </xdr:to>
    <xdr:sp macro="" textlink="">
      <xdr:nvSpPr>
        <xdr:cNvPr id="514" name="円/楕円 513"/>
        <xdr:cNvSpPr/>
      </xdr:nvSpPr>
      <xdr:spPr>
        <a:xfrm>
          <a:off x="16268700" y="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469744" cy="259045"/>
    <xdr:sp macro="" textlink="">
      <xdr:nvSpPr>
        <xdr:cNvPr id="515" name="災害復旧事業費該当値テキスト"/>
        <xdr:cNvSpPr txBox="1"/>
      </xdr:nvSpPr>
      <xdr:spPr>
        <a:xfrm>
          <a:off x="16370300" y="660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102654</xdr:rowOff>
    </xdr:from>
    <xdr:to>
      <xdr:col>22</xdr:col>
      <xdr:colOff>415925</xdr:colOff>
      <xdr:row>38</xdr:row>
      <xdr:rowOff>32804</xdr:rowOff>
    </xdr:to>
    <xdr:sp macro="" textlink="">
      <xdr:nvSpPr>
        <xdr:cNvPr id="516" name="円/楕円 515"/>
        <xdr:cNvSpPr/>
      </xdr:nvSpPr>
      <xdr:spPr>
        <a:xfrm>
          <a:off x="15430500" y="644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49331</xdr:rowOff>
    </xdr:from>
    <xdr:ext cx="469744" cy="259045"/>
    <xdr:sp macro="" textlink="">
      <xdr:nvSpPr>
        <xdr:cNvPr id="517" name="テキスト ボックス 516"/>
        <xdr:cNvSpPr txBox="1"/>
      </xdr:nvSpPr>
      <xdr:spPr>
        <a:xfrm>
          <a:off x="15246427" y="622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29731</xdr:rowOff>
    </xdr:from>
    <xdr:to>
      <xdr:col>21</xdr:col>
      <xdr:colOff>212725</xdr:colOff>
      <xdr:row>34</xdr:row>
      <xdr:rowOff>131331</xdr:rowOff>
    </xdr:to>
    <xdr:sp macro="" textlink="">
      <xdr:nvSpPr>
        <xdr:cNvPr id="518" name="円/楕円 517"/>
        <xdr:cNvSpPr/>
      </xdr:nvSpPr>
      <xdr:spPr>
        <a:xfrm>
          <a:off x="14541500" y="585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147858</xdr:rowOff>
    </xdr:from>
    <xdr:ext cx="534377" cy="259045"/>
    <xdr:sp macro="" textlink="">
      <xdr:nvSpPr>
        <xdr:cNvPr id="519" name="テキスト ボックス 518"/>
        <xdr:cNvSpPr txBox="1"/>
      </xdr:nvSpPr>
      <xdr:spPr>
        <a:xfrm>
          <a:off x="14325111" y="563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169863</xdr:rowOff>
    </xdr:from>
    <xdr:to>
      <xdr:col>20</xdr:col>
      <xdr:colOff>9525</xdr:colOff>
      <xdr:row>36</xdr:row>
      <xdr:rowOff>100013</xdr:rowOff>
    </xdr:to>
    <xdr:sp macro="" textlink="">
      <xdr:nvSpPr>
        <xdr:cNvPr id="520" name="円/楕円 519"/>
        <xdr:cNvSpPr/>
      </xdr:nvSpPr>
      <xdr:spPr>
        <a:xfrm>
          <a:off x="13652500" y="617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116540</xdr:rowOff>
    </xdr:from>
    <xdr:ext cx="534377" cy="259045"/>
    <xdr:sp macro="" textlink="">
      <xdr:nvSpPr>
        <xdr:cNvPr id="521" name="テキスト ボックス 520"/>
        <xdr:cNvSpPr txBox="1"/>
      </xdr:nvSpPr>
      <xdr:spPr>
        <a:xfrm>
          <a:off x="13436111" y="594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156223</xdr:rowOff>
    </xdr:from>
    <xdr:to>
      <xdr:col>18</xdr:col>
      <xdr:colOff>492125</xdr:colOff>
      <xdr:row>39</xdr:row>
      <xdr:rowOff>86373</xdr:rowOff>
    </xdr:to>
    <xdr:sp macro="" textlink="">
      <xdr:nvSpPr>
        <xdr:cNvPr id="522" name="円/楕円 521"/>
        <xdr:cNvSpPr/>
      </xdr:nvSpPr>
      <xdr:spPr>
        <a:xfrm>
          <a:off x="12763500" y="667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77500</xdr:rowOff>
    </xdr:from>
    <xdr:ext cx="378565" cy="259045"/>
    <xdr:sp macro="" textlink="">
      <xdr:nvSpPr>
        <xdr:cNvPr id="523" name="テキスト ボックス 522"/>
        <xdr:cNvSpPr txBox="1"/>
      </xdr:nvSpPr>
      <xdr:spPr>
        <a:xfrm>
          <a:off x="12625017" y="6764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88689</xdr:rowOff>
    </xdr:from>
    <xdr:to>
      <xdr:col>23</xdr:col>
      <xdr:colOff>517525</xdr:colOff>
      <xdr:row>73</xdr:row>
      <xdr:rowOff>155882</xdr:rowOff>
    </xdr:to>
    <xdr:cxnSp macro="">
      <xdr:nvCxnSpPr>
        <xdr:cNvPr id="603" name="直線コネクタ 602"/>
        <xdr:cNvCxnSpPr/>
      </xdr:nvCxnSpPr>
      <xdr:spPr>
        <a:xfrm flipV="1">
          <a:off x="15481300" y="12604539"/>
          <a:ext cx="838200" cy="6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40695</xdr:rowOff>
    </xdr:from>
    <xdr:ext cx="534377" cy="259045"/>
    <xdr:sp macro="" textlink="">
      <xdr:nvSpPr>
        <xdr:cNvPr id="604" name="公債費平均値テキスト"/>
        <xdr:cNvSpPr txBox="1"/>
      </xdr:nvSpPr>
      <xdr:spPr>
        <a:xfrm>
          <a:off x="16370300" y="1289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152633</xdr:rowOff>
    </xdr:from>
    <xdr:to>
      <xdr:col>22</xdr:col>
      <xdr:colOff>365125</xdr:colOff>
      <xdr:row>73</xdr:row>
      <xdr:rowOff>155882</xdr:rowOff>
    </xdr:to>
    <xdr:cxnSp macro="">
      <xdr:nvCxnSpPr>
        <xdr:cNvPr id="606" name="直線コネクタ 605"/>
        <xdr:cNvCxnSpPr/>
      </xdr:nvCxnSpPr>
      <xdr:spPr>
        <a:xfrm>
          <a:off x="14592300" y="12668483"/>
          <a:ext cx="8890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92032</xdr:rowOff>
    </xdr:from>
    <xdr:ext cx="534377" cy="259045"/>
    <xdr:sp macro="" textlink="">
      <xdr:nvSpPr>
        <xdr:cNvPr id="608" name="テキスト ボックス 607"/>
        <xdr:cNvSpPr txBox="1"/>
      </xdr:nvSpPr>
      <xdr:spPr>
        <a:xfrm>
          <a:off x="15214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64507</xdr:rowOff>
    </xdr:from>
    <xdr:to>
      <xdr:col>21</xdr:col>
      <xdr:colOff>161925</xdr:colOff>
      <xdr:row>73</xdr:row>
      <xdr:rowOff>152633</xdr:rowOff>
    </xdr:to>
    <xdr:cxnSp macro="">
      <xdr:nvCxnSpPr>
        <xdr:cNvPr id="609" name="直線コネクタ 608"/>
        <xdr:cNvCxnSpPr/>
      </xdr:nvCxnSpPr>
      <xdr:spPr>
        <a:xfrm>
          <a:off x="13703300" y="12580357"/>
          <a:ext cx="889000" cy="8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94661</xdr:rowOff>
    </xdr:from>
    <xdr:ext cx="534377" cy="259045"/>
    <xdr:sp macro="" textlink="">
      <xdr:nvSpPr>
        <xdr:cNvPr id="611" name="テキスト ボックス 610"/>
        <xdr:cNvSpPr txBox="1"/>
      </xdr:nvSpPr>
      <xdr:spPr>
        <a:xfrm>
          <a:off x="14325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64507</xdr:rowOff>
    </xdr:from>
    <xdr:to>
      <xdr:col>19</xdr:col>
      <xdr:colOff>644525</xdr:colOff>
      <xdr:row>73</xdr:row>
      <xdr:rowOff>73455</xdr:rowOff>
    </xdr:to>
    <xdr:cxnSp macro="">
      <xdr:nvCxnSpPr>
        <xdr:cNvPr id="612" name="直線コネクタ 611"/>
        <xdr:cNvCxnSpPr/>
      </xdr:nvCxnSpPr>
      <xdr:spPr>
        <a:xfrm flipV="1">
          <a:off x="12814300" y="12580357"/>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92326</xdr:rowOff>
    </xdr:from>
    <xdr:ext cx="534377" cy="259045"/>
    <xdr:sp macro="" textlink="">
      <xdr:nvSpPr>
        <xdr:cNvPr id="614" name="テキスト ボックス 613"/>
        <xdr:cNvSpPr txBox="1"/>
      </xdr:nvSpPr>
      <xdr:spPr>
        <a:xfrm>
          <a:off x="13436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73581</xdr:rowOff>
    </xdr:from>
    <xdr:ext cx="534377" cy="259045"/>
    <xdr:sp macro="" textlink="">
      <xdr:nvSpPr>
        <xdr:cNvPr id="616" name="テキスト ボックス 615"/>
        <xdr:cNvSpPr txBox="1"/>
      </xdr:nvSpPr>
      <xdr:spPr>
        <a:xfrm>
          <a:off x="12547111" y="129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37889</xdr:rowOff>
    </xdr:from>
    <xdr:to>
      <xdr:col>23</xdr:col>
      <xdr:colOff>568325</xdr:colOff>
      <xdr:row>73</xdr:row>
      <xdr:rowOff>139489</xdr:rowOff>
    </xdr:to>
    <xdr:sp macro="" textlink="">
      <xdr:nvSpPr>
        <xdr:cNvPr id="622" name="円/楕円 621"/>
        <xdr:cNvSpPr/>
      </xdr:nvSpPr>
      <xdr:spPr>
        <a:xfrm>
          <a:off x="16268700" y="1255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60766</xdr:rowOff>
    </xdr:from>
    <xdr:ext cx="534377" cy="259045"/>
    <xdr:sp macro="" textlink="">
      <xdr:nvSpPr>
        <xdr:cNvPr id="623" name="公債費該当値テキスト"/>
        <xdr:cNvSpPr txBox="1"/>
      </xdr:nvSpPr>
      <xdr:spPr>
        <a:xfrm>
          <a:off x="16370300" y="1240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63,624</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105082</xdr:rowOff>
    </xdr:from>
    <xdr:to>
      <xdr:col>22</xdr:col>
      <xdr:colOff>415925</xdr:colOff>
      <xdr:row>74</xdr:row>
      <xdr:rowOff>35232</xdr:rowOff>
    </xdr:to>
    <xdr:sp macro="" textlink="">
      <xdr:nvSpPr>
        <xdr:cNvPr id="624" name="円/楕円 623"/>
        <xdr:cNvSpPr/>
      </xdr:nvSpPr>
      <xdr:spPr>
        <a:xfrm>
          <a:off x="15430500" y="1262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51759</xdr:rowOff>
    </xdr:from>
    <xdr:ext cx="534377" cy="259045"/>
    <xdr:sp macro="" textlink="">
      <xdr:nvSpPr>
        <xdr:cNvPr id="625" name="テキスト ボックス 624"/>
        <xdr:cNvSpPr txBox="1"/>
      </xdr:nvSpPr>
      <xdr:spPr>
        <a:xfrm>
          <a:off x="15214111" y="1239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59,509</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101833</xdr:rowOff>
    </xdr:from>
    <xdr:to>
      <xdr:col>21</xdr:col>
      <xdr:colOff>212725</xdr:colOff>
      <xdr:row>74</xdr:row>
      <xdr:rowOff>31983</xdr:rowOff>
    </xdr:to>
    <xdr:sp macro="" textlink="">
      <xdr:nvSpPr>
        <xdr:cNvPr id="626" name="円/楕円 625"/>
        <xdr:cNvSpPr/>
      </xdr:nvSpPr>
      <xdr:spPr>
        <a:xfrm>
          <a:off x="14541500" y="126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48510</xdr:rowOff>
    </xdr:from>
    <xdr:ext cx="534377" cy="259045"/>
    <xdr:sp macro="" textlink="">
      <xdr:nvSpPr>
        <xdr:cNvPr id="627" name="テキスト ボックス 626"/>
        <xdr:cNvSpPr txBox="1"/>
      </xdr:nvSpPr>
      <xdr:spPr>
        <a:xfrm>
          <a:off x="14325111" y="1239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59,708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13707</xdr:rowOff>
    </xdr:from>
    <xdr:to>
      <xdr:col>20</xdr:col>
      <xdr:colOff>9525</xdr:colOff>
      <xdr:row>73</xdr:row>
      <xdr:rowOff>115307</xdr:rowOff>
    </xdr:to>
    <xdr:sp macro="" textlink="">
      <xdr:nvSpPr>
        <xdr:cNvPr id="628" name="円/楕円 627"/>
        <xdr:cNvSpPr/>
      </xdr:nvSpPr>
      <xdr:spPr>
        <a:xfrm>
          <a:off x="13652500" y="125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131834</xdr:rowOff>
    </xdr:from>
    <xdr:ext cx="534377" cy="259045"/>
    <xdr:sp macro="" textlink="">
      <xdr:nvSpPr>
        <xdr:cNvPr id="629" name="テキスト ボックス 628"/>
        <xdr:cNvSpPr txBox="1"/>
      </xdr:nvSpPr>
      <xdr:spPr>
        <a:xfrm>
          <a:off x="13436111" y="123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22655</xdr:rowOff>
    </xdr:from>
    <xdr:to>
      <xdr:col>18</xdr:col>
      <xdr:colOff>492125</xdr:colOff>
      <xdr:row>73</xdr:row>
      <xdr:rowOff>124255</xdr:rowOff>
    </xdr:to>
    <xdr:sp macro="" textlink="">
      <xdr:nvSpPr>
        <xdr:cNvPr id="630" name="円/楕円 629"/>
        <xdr:cNvSpPr/>
      </xdr:nvSpPr>
      <xdr:spPr>
        <a:xfrm>
          <a:off x="12763500" y="125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140782</xdr:rowOff>
    </xdr:from>
    <xdr:ext cx="534377" cy="259045"/>
    <xdr:sp macro="" textlink="">
      <xdr:nvSpPr>
        <xdr:cNvPr id="631" name="テキスト ボックス 630"/>
        <xdr:cNvSpPr txBox="1"/>
      </xdr:nvSpPr>
      <xdr:spPr>
        <a:xfrm>
          <a:off x="12547111" y="1231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104666</xdr:rowOff>
    </xdr:from>
    <xdr:to>
      <xdr:col>23</xdr:col>
      <xdr:colOff>517525</xdr:colOff>
      <xdr:row>99</xdr:row>
      <xdr:rowOff>22943</xdr:rowOff>
    </xdr:to>
    <xdr:cxnSp macro="">
      <xdr:nvCxnSpPr>
        <xdr:cNvPr id="660" name="直線コネクタ 659"/>
        <xdr:cNvCxnSpPr/>
      </xdr:nvCxnSpPr>
      <xdr:spPr>
        <a:xfrm>
          <a:off x="15481300" y="16906766"/>
          <a:ext cx="838200" cy="8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98171</xdr:rowOff>
    </xdr:from>
    <xdr:to>
      <xdr:col>22</xdr:col>
      <xdr:colOff>365125</xdr:colOff>
      <xdr:row>98</xdr:row>
      <xdr:rowOff>104666</xdr:rowOff>
    </xdr:to>
    <xdr:cxnSp macro="">
      <xdr:nvCxnSpPr>
        <xdr:cNvPr id="663" name="直線コネクタ 662"/>
        <xdr:cNvCxnSpPr/>
      </xdr:nvCxnSpPr>
      <xdr:spPr>
        <a:xfrm>
          <a:off x="14592300" y="16900271"/>
          <a:ext cx="889000" cy="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125513</xdr:rowOff>
    </xdr:from>
    <xdr:ext cx="534377" cy="259045"/>
    <xdr:sp macro="" textlink="">
      <xdr:nvSpPr>
        <xdr:cNvPr id="665" name="テキスト ボックス 664"/>
        <xdr:cNvSpPr txBox="1"/>
      </xdr:nvSpPr>
      <xdr:spPr>
        <a:xfrm>
          <a:off x="1521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98171</xdr:rowOff>
    </xdr:from>
    <xdr:to>
      <xdr:col>21</xdr:col>
      <xdr:colOff>161925</xdr:colOff>
      <xdr:row>99</xdr:row>
      <xdr:rowOff>35420</xdr:rowOff>
    </xdr:to>
    <xdr:cxnSp macro="">
      <xdr:nvCxnSpPr>
        <xdr:cNvPr id="666" name="直線コネクタ 665"/>
        <xdr:cNvCxnSpPr/>
      </xdr:nvCxnSpPr>
      <xdr:spPr>
        <a:xfrm flipV="1">
          <a:off x="13703300" y="16900271"/>
          <a:ext cx="889000" cy="10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76668</xdr:rowOff>
    </xdr:from>
    <xdr:ext cx="534377" cy="259045"/>
    <xdr:sp macro="" textlink="">
      <xdr:nvSpPr>
        <xdr:cNvPr id="668" name="テキスト ボックス 667"/>
        <xdr:cNvSpPr txBox="1"/>
      </xdr:nvSpPr>
      <xdr:spPr>
        <a:xfrm>
          <a:off x="14325111" y="163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100781</xdr:rowOff>
    </xdr:from>
    <xdr:to>
      <xdr:col>19</xdr:col>
      <xdr:colOff>644525</xdr:colOff>
      <xdr:row>99</xdr:row>
      <xdr:rowOff>35420</xdr:rowOff>
    </xdr:to>
    <xdr:cxnSp macro="">
      <xdr:nvCxnSpPr>
        <xdr:cNvPr id="669" name="直線コネクタ 668"/>
        <xdr:cNvCxnSpPr/>
      </xdr:nvCxnSpPr>
      <xdr:spPr>
        <a:xfrm>
          <a:off x="12814300" y="16902881"/>
          <a:ext cx="889000" cy="10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116101</xdr:rowOff>
    </xdr:from>
    <xdr:ext cx="534377" cy="259045"/>
    <xdr:sp macro="" textlink="">
      <xdr:nvSpPr>
        <xdr:cNvPr id="671" name="テキスト ボックス 670"/>
        <xdr:cNvSpPr txBox="1"/>
      </xdr:nvSpPr>
      <xdr:spPr>
        <a:xfrm>
          <a:off x="13436111"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149916</xdr:rowOff>
    </xdr:from>
    <xdr:ext cx="534377" cy="259045"/>
    <xdr:sp macro="" textlink="">
      <xdr:nvSpPr>
        <xdr:cNvPr id="673" name="テキスト ボックス 672"/>
        <xdr:cNvSpPr txBox="1"/>
      </xdr:nvSpPr>
      <xdr:spPr>
        <a:xfrm>
          <a:off x="12547111" y="1643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143593</xdr:rowOff>
    </xdr:from>
    <xdr:to>
      <xdr:col>23</xdr:col>
      <xdr:colOff>568325</xdr:colOff>
      <xdr:row>99</xdr:row>
      <xdr:rowOff>73743</xdr:rowOff>
    </xdr:to>
    <xdr:sp macro="" textlink="">
      <xdr:nvSpPr>
        <xdr:cNvPr id="679" name="円/楕円 678"/>
        <xdr:cNvSpPr/>
      </xdr:nvSpPr>
      <xdr:spPr>
        <a:xfrm>
          <a:off x="16268700" y="1694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58520</xdr:rowOff>
    </xdr:from>
    <xdr:ext cx="469744" cy="259045"/>
    <xdr:sp macro="" textlink="">
      <xdr:nvSpPr>
        <xdr:cNvPr id="680" name="積立金該当値テキスト"/>
        <xdr:cNvSpPr txBox="1"/>
      </xdr:nvSpPr>
      <xdr:spPr>
        <a:xfrm>
          <a:off x="16370300" y="1686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53866</xdr:rowOff>
    </xdr:from>
    <xdr:to>
      <xdr:col>22</xdr:col>
      <xdr:colOff>415925</xdr:colOff>
      <xdr:row>98</xdr:row>
      <xdr:rowOff>155466</xdr:rowOff>
    </xdr:to>
    <xdr:sp macro="" textlink="">
      <xdr:nvSpPr>
        <xdr:cNvPr id="681" name="円/楕円 680"/>
        <xdr:cNvSpPr/>
      </xdr:nvSpPr>
      <xdr:spPr>
        <a:xfrm>
          <a:off x="15430500" y="1685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146593</xdr:rowOff>
    </xdr:from>
    <xdr:ext cx="469744" cy="259045"/>
    <xdr:sp macro="" textlink="">
      <xdr:nvSpPr>
        <xdr:cNvPr id="682" name="テキスト ボックス 681"/>
        <xdr:cNvSpPr txBox="1"/>
      </xdr:nvSpPr>
      <xdr:spPr>
        <a:xfrm>
          <a:off x="15246427" y="1694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47371</xdr:rowOff>
    </xdr:from>
    <xdr:to>
      <xdr:col>21</xdr:col>
      <xdr:colOff>212725</xdr:colOff>
      <xdr:row>98</xdr:row>
      <xdr:rowOff>148971</xdr:rowOff>
    </xdr:to>
    <xdr:sp macro="" textlink="">
      <xdr:nvSpPr>
        <xdr:cNvPr id="683" name="円/楕円 682"/>
        <xdr:cNvSpPr/>
      </xdr:nvSpPr>
      <xdr:spPr>
        <a:xfrm>
          <a:off x="14541500" y="1684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140098</xdr:rowOff>
    </xdr:from>
    <xdr:ext cx="469744" cy="259045"/>
    <xdr:sp macro="" textlink="">
      <xdr:nvSpPr>
        <xdr:cNvPr id="684" name="テキスト ボックス 683"/>
        <xdr:cNvSpPr txBox="1"/>
      </xdr:nvSpPr>
      <xdr:spPr>
        <a:xfrm>
          <a:off x="14357427" y="1694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156070</xdr:rowOff>
    </xdr:from>
    <xdr:to>
      <xdr:col>20</xdr:col>
      <xdr:colOff>9525</xdr:colOff>
      <xdr:row>99</xdr:row>
      <xdr:rowOff>86220</xdr:rowOff>
    </xdr:to>
    <xdr:sp macro="" textlink="">
      <xdr:nvSpPr>
        <xdr:cNvPr id="685" name="円/楕円 684"/>
        <xdr:cNvSpPr/>
      </xdr:nvSpPr>
      <xdr:spPr>
        <a:xfrm>
          <a:off x="13652500" y="169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77347</xdr:rowOff>
    </xdr:from>
    <xdr:ext cx="378565" cy="259045"/>
    <xdr:sp macro="" textlink="">
      <xdr:nvSpPr>
        <xdr:cNvPr id="686" name="テキスト ボックス 685"/>
        <xdr:cNvSpPr txBox="1"/>
      </xdr:nvSpPr>
      <xdr:spPr>
        <a:xfrm>
          <a:off x="13514017" y="17050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49981</xdr:rowOff>
    </xdr:from>
    <xdr:to>
      <xdr:col>18</xdr:col>
      <xdr:colOff>492125</xdr:colOff>
      <xdr:row>98</xdr:row>
      <xdr:rowOff>151581</xdr:rowOff>
    </xdr:to>
    <xdr:sp macro="" textlink="">
      <xdr:nvSpPr>
        <xdr:cNvPr id="687" name="円/楕円 686"/>
        <xdr:cNvSpPr/>
      </xdr:nvSpPr>
      <xdr:spPr>
        <a:xfrm>
          <a:off x="12763500" y="1685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142708</xdr:rowOff>
    </xdr:from>
    <xdr:ext cx="469744" cy="259045"/>
    <xdr:sp macro="" textlink="">
      <xdr:nvSpPr>
        <xdr:cNvPr id="688" name="テキスト ボックス 687"/>
        <xdr:cNvSpPr txBox="1"/>
      </xdr:nvSpPr>
      <xdr:spPr>
        <a:xfrm>
          <a:off x="12579427" y="1694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134862</xdr:rowOff>
    </xdr:from>
    <xdr:to>
      <xdr:col>32</xdr:col>
      <xdr:colOff>187325</xdr:colOff>
      <xdr:row>39</xdr:row>
      <xdr:rowOff>330</xdr:rowOff>
    </xdr:to>
    <xdr:cxnSp macro="">
      <xdr:nvCxnSpPr>
        <xdr:cNvPr id="717" name="直線コネクタ 716"/>
        <xdr:cNvCxnSpPr/>
      </xdr:nvCxnSpPr>
      <xdr:spPr>
        <a:xfrm flipV="1">
          <a:off x="21323300" y="6649962"/>
          <a:ext cx="838200" cy="3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71290</xdr:rowOff>
    </xdr:from>
    <xdr:ext cx="469744" cy="259045"/>
    <xdr:sp macro="" textlink="">
      <xdr:nvSpPr>
        <xdr:cNvPr id="718" name="投資及び出資金平均値テキスト"/>
        <xdr:cNvSpPr txBox="1"/>
      </xdr:nvSpPr>
      <xdr:spPr>
        <a:xfrm>
          <a:off x="22212300" y="6586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118631</xdr:rowOff>
    </xdr:from>
    <xdr:to>
      <xdr:col>31</xdr:col>
      <xdr:colOff>34925</xdr:colOff>
      <xdr:row>39</xdr:row>
      <xdr:rowOff>330</xdr:rowOff>
    </xdr:to>
    <xdr:cxnSp macro="">
      <xdr:nvCxnSpPr>
        <xdr:cNvPr id="720" name="直線コネクタ 719"/>
        <xdr:cNvCxnSpPr/>
      </xdr:nvCxnSpPr>
      <xdr:spPr>
        <a:xfrm>
          <a:off x="20434300" y="6633731"/>
          <a:ext cx="8890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64343</xdr:rowOff>
    </xdr:from>
    <xdr:ext cx="469744" cy="259045"/>
    <xdr:sp macro="" textlink="">
      <xdr:nvSpPr>
        <xdr:cNvPr id="722" name="テキスト ボックス 721"/>
        <xdr:cNvSpPr txBox="1"/>
      </xdr:nvSpPr>
      <xdr:spPr>
        <a:xfrm>
          <a:off x="21088427"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60376</xdr:rowOff>
    </xdr:from>
    <xdr:to>
      <xdr:col>29</xdr:col>
      <xdr:colOff>517525</xdr:colOff>
      <xdr:row>38</xdr:row>
      <xdr:rowOff>118631</xdr:rowOff>
    </xdr:to>
    <xdr:cxnSp macro="">
      <xdr:nvCxnSpPr>
        <xdr:cNvPr id="723" name="直線コネクタ 722"/>
        <xdr:cNvCxnSpPr/>
      </xdr:nvCxnSpPr>
      <xdr:spPr>
        <a:xfrm>
          <a:off x="19545300" y="6404026"/>
          <a:ext cx="889000" cy="22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22179</xdr:rowOff>
    </xdr:from>
    <xdr:ext cx="469744" cy="259045"/>
    <xdr:sp macro="" textlink="">
      <xdr:nvSpPr>
        <xdr:cNvPr id="725" name="テキスト ボックス 724"/>
        <xdr:cNvSpPr txBox="1"/>
      </xdr:nvSpPr>
      <xdr:spPr>
        <a:xfrm>
          <a:off x="20199427" y="670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60376</xdr:rowOff>
    </xdr:from>
    <xdr:to>
      <xdr:col>28</xdr:col>
      <xdr:colOff>314325</xdr:colOff>
      <xdr:row>37</xdr:row>
      <xdr:rowOff>83388</xdr:rowOff>
    </xdr:to>
    <xdr:cxnSp macro="">
      <xdr:nvCxnSpPr>
        <xdr:cNvPr id="726" name="直線コネクタ 725"/>
        <xdr:cNvCxnSpPr/>
      </xdr:nvCxnSpPr>
      <xdr:spPr>
        <a:xfrm flipV="1">
          <a:off x="18656300" y="6404026"/>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29951</xdr:rowOff>
    </xdr:from>
    <xdr:ext cx="469744" cy="259045"/>
    <xdr:sp macro="" textlink="">
      <xdr:nvSpPr>
        <xdr:cNvPr id="728" name="テキスト ボックス 727"/>
        <xdr:cNvSpPr txBox="1"/>
      </xdr:nvSpPr>
      <xdr:spPr>
        <a:xfrm>
          <a:off x="19310427" y="671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32161</xdr:rowOff>
    </xdr:from>
    <xdr:ext cx="469744" cy="259045"/>
    <xdr:sp macro="" textlink="">
      <xdr:nvSpPr>
        <xdr:cNvPr id="730" name="テキスト ボックス 729"/>
        <xdr:cNvSpPr txBox="1"/>
      </xdr:nvSpPr>
      <xdr:spPr>
        <a:xfrm>
          <a:off x="18421427" y="671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84062</xdr:rowOff>
    </xdr:from>
    <xdr:to>
      <xdr:col>32</xdr:col>
      <xdr:colOff>238125</xdr:colOff>
      <xdr:row>39</xdr:row>
      <xdr:rowOff>14212</xdr:rowOff>
    </xdr:to>
    <xdr:sp macro="" textlink="">
      <xdr:nvSpPr>
        <xdr:cNvPr id="736" name="円/楕円 735"/>
        <xdr:cNvSpPr/>
      </xdr:nvSpPr>
      <xdr:spPr>
        <a:xfrm>
          <a:off x="22110700" y="659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43438</xdr:rowOff>
    </xdr:from>
    <xdr:ext cx="469744" cy="259045"/>
    <xdr:sp macro="" textlink="">
      <xdr:nvSpPr>
        <xdr:cNvPr id="737" name="投資及び出資金該当値テキスト"/>
        <xdr:cNvSpPr txBox="1"/>
      </xdr:nvSpPr>
      <xdr:spPr>
        <a:xfrm>
          <a:off x="22212300" y="63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120980</xdr:rowOff>
    </xdr:from>
    <xdr:to>
      <xdr:col>31</xdr:col>
      <xdr:colOff>85725</xdr:colOff>
      <xdr:row>39</xdr:row>
      <xdr:rowOff>51130</xdr:rowOff>
    </xdr:to>
    <xdr:sp macro="" textlink="">
      <xdr:nvSpPr>
        <xdr:cNvPr id="738" name="円/楕円 737"/>
        <xdr:cNvSpPr/>
      </xdr:nvSpPr>
      <xdr:spPr>
        <a:xfrm>
          <a:off x="21272500" y="66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42257</xdr:rowOff>
    </xdr:from>
    <xdr:ext cx="469744" cy="259045"/>
    <xdr:sp macro="" textlink="">
      <xdr:nvSpPr>
        <xdr:cNvPr id="739" name="テキスト ボックス 738"/>
        <xdr:cNvSpPr txBox="1"/>
      </xdr:nvSpPr>
      <xdr:spPr>
        <a:xfrm>
          <a:off x="21088427" y="672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67831</xdr:rowOff>
    </xdr:from>
    <xdr:to>
      <xdr:col>29</xdr:col>
      <xdr:colOff>568325</xdr:colOff>
      <xdr:row>38</xdr:row>
      <xdr:rowOff>169431</xdr:rowOff>
    </xdr:to>
    <xdr:sp macro="" textlink="">
      <xdr:nvSpPr>
        <xdr:cNvPr id="740" name="円/楕円 739"/>
        <xdr:cNvSpPr/>
      </xdr:nvSpPr>
      <xdr:spPr>
        <a:xfrm>
          <a:off x="20383500" y="658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14508</xdr:rowOff>
    </xdr:from>
    <xdr:ext cx="469744" cy="259045"/>
    <xdr:sp macro="" textlink="">
      <xdr:nvSpPr>
        <xdr:cNvPr id="741" name="テキスト ボックス 740"/>
        <xdr:cNvSpPr txBox="1"/>
      </xdr:nvSpPr>
      <xdr:spPr>
        <a:xfrm>
          <a:off x="20199427" y="635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9576</xdr:rowOff>
    </xdr:from>
    <xdr:to>
      <xdr:col>28</xdr:col>
      <xdr:colOff>365125</xdr:colOff>
      <xdr:row>37</xdr:row>
      <xdr:rowOff>111176</xdr:rowOff>
    </xdr:to>
    <xdr:sp macro="" textlink="">
      <xdr:nvSpPr>
        <xdr:cNvPr id="742" name="円/楕円 741"/>
        <xdr:cNvSpPr/>
      </xdr:nvSpPr>
      <xdr:spPr>
        <a:xfrm>
          <a:off x="19494500" y="635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127703</xdr:rowOff>
    </xdr:from>
    <xdr:ext cx="469744" cy="259045"/>
    <xdr:sp macro="" textlink="">
      <xdr:nvSpPr>
        <xdr:cNvPr id="743" name="テキスト ボックス 742"/>
        <xdr:cNvSpPr txBox="1"/>
      </xdr:nvSpPr>
      <xdr:spPr>
        <a:xfrm>
          <a:off x="19310427" y="612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8,582</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32588</xdr:rowOff>
    </xdr:from>
    <xdr:to>
      <xdr:col>27</xdr:col>
      <xdr:colOff>161925</xdr:colOff>
      <xdr:row>37</xdr:row>
      <xdr:rowOff>134188</xdr:rowOff>
    </xdr:to>
    <xdr:sp macro="" textlink="">
      <xdr:nvSpPr>
        <xdr:cNvPr id="744" name="円/楕円 743"/>
        <xdr:cNvSpPr/>
      </xdr:nvSpPr>
      <xdr:spPr>
        <a:xfrm>
          <a:off x="18605500" y="63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150715</xdr:rowOff>
    </xdr:from>
    <xdr:ext cx="469744" cy="259045"/>
    <xdr:sp macro="" textlink="">
      <xdr:nvSpPr>
        <xdr:cNvPr id="745" name="テキスト ボックス 744"/>
        <xdr:cNvSpPr txBox="1"/>
      </xdr:nvSpPr>
      <xdr:spPr>
        <a:xfrm>
          <a:off x="18421427" y="615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125892</xdr:rowOff>
    </xdr:from>
    <xdr:to>
      <xdr:col>32</xdr:col>
      <xdr:colOff>187325</xdr:colOff>
      <xdr:row>58</xdr:row>
      <xdr:rowOff>128567</xdr:rowOff>
    </xdr:to>
    <xdr:cxnSp macro="">
      <xdr:nvCxnSpPr>
        <xdr:cNvPr id="772" name="直線コネクタ 771"/>
        <xdr:cNvCxnSpPr/>
      </xdr:nvCxnSpPr>
      <xdr:spPr>
        <a:xfrm>
          <a:off x="21323300" y="10069992"/>
          <a:ext cx="8382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123264</xdr:rowOff>
    </xdr:from>
    <xdr:to>
      <xdr:col>31</xdr:col>
      <xdr:colOff>34925</xdr:colOff>
      <xdr:row>58</xdr:row>
      <xdr:rowOff>125892</xdr:rowOff>
    </xdr:to>
    <xdr:cxnSp macro="">
      <xdr:nvCxnSpPr>
        <xdr:cNvPr id="775" name="直線コネクタ 774"/>
        <xdr:cNvCxnSpPr/>
      </xdr:nvCxnSpPr>
      <xdr:spPr>
        <a:xfrm>
          <a:off x="20434300" y="10067364"/>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102351</xdr:rowOff>
    </xdr:from>
    <xdr:ext cx="469744" cy="259045"/>
    <xdr:sp macro="" textlink="">
      <xdr:nvSpPr>
        <xdr:cNvPr id="777" name="テキスト ボックス 776"/>
        <xdr:cNvSpPr txBox="1"/>
      </xdr:nvSpPr>
      <xdr:spPr>
        <a:xfrm>
          <a:off x="21088427" y="9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121252</xdr:rowOff>
    </xdr:from>
    <xdr:to>
      <xdr:col>29</xdr:col>
      <xdr:colOff>517525</xdr:colOff>
      <xdr:row>58</xdr:row>
      <xdr:rowOff>123264</xdr:rowOff>
    </xdr:to>
    <xdr:cxnSp macro="">
      <xdr:nvCxnSpPr>
        <xdr:cNvPr id="778" name="直線コネクタ 777"/>
        <xdr:cNvCxnSpPr/>
      </xdr:nvCxnSpPr>
      <xdr:spPr>
        <a:xfrm>
          <a:off x="19545300" y="10065352"/>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59923</xdr:rowOff>
    </xdr:from>
    <xdr:ext cx="469744" cy="259045"/>
    <xdr:sp macro="" textlink="">
      <xdr:nvSpPr>
        <xdr:cNvPr id="780" name="テキスト ボックス 779"/>
        <xdr:cNvSpPr txBox="1"/>
      </xdr:nvSpPr>
      <xdr:spPr>
        <a:xfrm>
          <a:off x="20199427" y="96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120772</xdr:rowOff>
    </xdr:from>
    <xdr:to>
      <xdr:col>28</xdr:col>
      <xdr:colOff>314325</xdr:colOff>
      <xdr:row>58</xdr:row>
      <xdr:rowOff>121252</xdr:rowOff>
    </xdr:to>
    <xdr:cxnSp macro="">
      <xdr:nvCxnSpPr>
        <xdr:cNvPr id="781" name="直線コネクタ 780"/>
        <xdr:cNvCxnSpPr/>
      </xdr:nvCxnSpPr>
      <xdr:spPr>
        <a:xfrm>
          <a:off x="18656300" y="10064872"/>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62963</xdr:rowOff>
    </xdr:from>
    <xdr:ext cx="469744" cy="259045"/>
    <xdr:sp macro="" textlink="">
      <xdr:nvSpPr>
        <xdr:cNvPr id="783" name="テキスト ボックス 782"/>
        <xdr:cNvSpPr txBox="1"/>
      </xdr:nvSpPr>
      <xdr:spPr>
        <a:xfrm>
          <a:off x="19310427" y="966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46916</xdr:rowOff>
    </xdr:from>
    <xdr:ext cx="469744" cy="259045"/>
    <xdr:sp macro="" textlink="">
      <xdr:nvSpPr>
        <xdr:cNvPr id="785" name="テキスト ボックス 784"/>
        <xdr:cNvSpPr txBox="1"/>
      </xdr:nvSpPr>
      <xdr:spPr>
        <a:xfrm>
          <a:off x="18421427" y="964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77767</xdr:rowOff>
    </xdr:from>
    <xdr:to>
      <xdr:col>32</xdr:col>
      <xdr:colOff>238125</xdr:colOff>
      <xdr:row>59</xdr:row>
      <xdr:rowOff>7917</xdr:rowOff>
    </xdr:to>
    <xdr:sp macro="" textlink="">
      <xdr:nvSpPr>
        <xdr:cNvPr id="791" name="円/楕円 790"/>
        <xdr:cNvSpPr/>
      </xdr:nvSpPr>
      <xdr:spPr>
        <a:xfrm>
          <a:off x="22110700" y="100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164144</xdr:rowOff>
    </xdr:from>
    <xdr:ext cx="378565" cy="259045"/>
    <xdr:sp macro="" textlink="">
      <xdr:nvSpPr>
        <xdr:cNvPr id="792" name="貸付金該当値テキスト"/>
        <xdr:cNvSpPr txBox="1"/>
      </xdr:nvSpPr>
      <xdr:spPr>
        <a:xfrm>
          <a:off x="22212300" y="993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75092</xdr:rowOff>
    </xdr:from>
    <xdr:to>
      <xdr:col>31</xdr:col>
      <xdr:colOff>85725</xdr:colOff>
      <xdr:row>59</xdr:row>
      <xdr:rowOff>5242</xdr:rowOff>
    </xdr:to>
    <xdr:sp macro="" textlink="">
      <xdr:nvSpPr>
        <xdr:cNvPr id="793" name="円/楕円 792"/>
        <xdr:cNvSpPr/>
      </xdr:nvSpPr>
      <xdr:spPr>
        <a:xfrm>
          <a:off x="21272500" y="100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167819</xdr:rowOff>
    </xdr:from>
    <xdr:ext cx="378565" cy="259045"/>
    <xdr:sp macro="" textlink="">
      <xdr:nvSpPr>
        <xdr:cNvPr id="794" name="テキスト ボックス 793"/>
        <xdr:cNvSpPr txBox="1"/>
      </xdr:nvSpPr>
      <xdr:spPr>
        <a:xfrm>
          <a:off x="21134017" y="10111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72464</xdr:rowOff>
    </xdr:from>
    <xdr:to>
      <xdr:col>29</xdr:col>
      <xdr:colOff>568325</xdr:colOff>
      <xdr:row>59</xdr:row>
      <xdr:rowOff>2614</xdr:rowOff>
    </xdr:to>
    <xdr:sp macro="" textlink="">
      <xdr:nvSpPr>
        <xdr:cNvPr id="795" name="円/楕円 794"/>
        <xdr:cNvSpPr/>
      </xdr:nvSpPr>
      <xdr:spPr>
        <a:xfrm>
          <a:off x="20383500" y="1001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165191</xdr:rowOff>
    </xdr:from>
    <xdr:ext cx="378565" cy="259045"/>
    <xdr:sp macro="" textlink="">
      <xdr:nvSpPr>
        <xdr:cNvPr id="796" name="テキスト ボックス 795"/>
        <xdr:cNvSpPr txBox="1"/>
      </xdr:nvSpPr>
      <xdr:spPr>
        <a:xfrm>
          <a:off x="20245017" y="10109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70452</xdr:rowOff>
    </xdr:from>
    <xdr:to>
      <xdr:col>28</xdr:col>
      <xdr:colOff>365125</xdr:colOff>
      <xdr:row>59</xdr:row>
      <xdr:rowOff>602</xdr:rowOff>
    </xdr:to>
    <xdr:sp macro="" textlink="">
      <xdr:nvSpPr>
        <xdr:cNvPr id="797" name="円/楕円 796"/>
        <xdr:cNvSpPr/>
      </xdr:nvSpPr>
      <xdr:spPr>
        <a:xfrm>
          <a:off x="19494500" y="100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163179</xdr:rowOff>
    </xdr:from>
    <xdr:ext cx="378565" cy="259045"/>
    <xdr:sp macro="" textlink="">
      <xdr:nvSpPr>
        <xdr:cNvPr id="798" name="テキスト ボックス 797"/>
        <xdr:cNvSpPr txBox="1"/>
      </xdr:nvSpPr>
      <xdr:spPr>
        <a:xfrm>
          <a:off x="19356017" y="10107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69972</xdr:rowOff>
    </xdr:from>
    <xdr:to>
      <xdr:col>27</xdr:col>
      <xdr:colOff>161925</xdr:colOff>
      <xdr:row>59</xdr:row>
      <xdr:rowOff>122</xdr:rowOff>
    </xdr:to>
    <xdr:sp macro="" textlink="">
      <xdr:nvSpPr>
        <xdr:cNvPr id="799" name="円/楕円 798"/>
        <xdr:cNvSpPr/>
      </xdr:nvSpPr>
      <xdr:spPr>
        <a:xfrm>
          <a:off x="18605500" y="1001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162699</xdr:rowOff>
    </xdr:from>
    <xdr:ext cx="378565" cy="259045"/>
    <xdr:sp macro="" textlink="">
      <xdr:nvSpPr>
        <xdr:cNvPr id="800" name="テキスト ボックス 799"/>
        <xdr:cNvSpPr txBox="1"/>
      </xdr:nvSpPr>
      <xdr:spPr>
        <a:xfrm>
          <a:off x="18467017" y="10106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76035</xdr:rowOff>
    </xdr:from>
    <xdr:to>
      <xdr:col>32</xdr:col>
      <xdr:colOff>187325</xdr:colOff>
      <xdr:row>74</xdr:row>
      <xdr:rowOff>77589</xdr:rowOff>
    </xdr:to>
    <xdr:cxnSp macro="">
      <xdr:nvCxnSpPr>
        <xdr:cNvPr id="828" name="直線コネクタ 827"/>
        <xdr:cNvCxnSpPr/>
      </xdr:nvCxnSpPr>
      <xdr:spPr>
        <a:xfrm>
          <a:off x="21323300" y="12763335"/>
          <a:ext cx="8382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85410</xdr:rowOff>
    </xdr:from>
    <xdr:ext cx="534377" cy="259045"/>
    <xdr:sp macro="" textlink="">
      <xdr:nvSpPr>
        <xdr:cNvPr id="829" name="繰出金平均値テキスト"/>
        <xdr:cNvSpPr txBox="1"/>
      </xdr:nvSpPr>
      <xdr:spPr>
        <a:xfrm>
          <a:off x="22212300" y="1294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26154</xdr:rowOff>
    </xdr:from>
    <xdr:to>
      <xdr:col>31</xdr:col>
      <xdr:colOff>34925</xdr:colOff>
      <xdr:row>74</xdr:row>
      <xdr:rowOff>76035</xdr:rowOff>
    </xdr:to>
    <xdr:cxnSp macro="">
      <xdr:nvCxnSpPr>
        <xdr:cNvPr id="831" name="直線コネクタ 830"/>
        <xdr:cNvCxnSpPr/>
      </xdr:nvCxnSpPr>
      <xdr:spPr>
        <a:xfrm>
          <a:off x="20434300" y="12713454"/>
          <a:ext cx="889000" cy="4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5033</xdr:rowOff>
    </xdr:from>
    <xdr:ext cx="534377" cy="259045"/>
    <xdr:sp macro="" textlink="">
      <xdr:nvSpPr>
        <xdr:cNvPr id="833" name="テキスト ボックス 832"/>
        <xdr:cNvSpPr txBox="1"/>
      </xdr:nvSpPr>
      <xdr:spPr>
        <a:xfrm>
          <a:off x="21056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26154</xdr:rowOff>
    </xdr:from>
    <xdr:to>
      <xdr:col>29</xdr:col>
      <xdr:colOff>517525</xdr:colOff>
      <xdr:row>74</xdr:row>
      <xdr:rowOff>58113</xdr:rowOff>
    </xdr:to>
    <xdr:cxnSp macro="">
      <xdr:nvCxnSpPr>
        <xdr:cNvPr id="834" name="直線コネクタ 833"/>
        <xdr:cNvCxnSpPr/>
      </xdr:nvCxnSpPr>
      <xdr:spPr>
        <a:xfrm flipV="1">
          <a:off x="19545300" y="12713454"/>
          <a:ext cx="889000" cy="3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36763</xdr:rowOff>
    </xdr:from>
    <xdr:ext cx="534377" cy="259045"/>
    <xdr:sp macro="" textlink="">
      <xdr:nvSpPr>
        <xdr:cNvPr id="836" name="テキスト ボックス 835"/>
        <xdr:cNvSpPr txBox="1"/>
      </xdr:nvSpPr>
      <xdr:spPr>
        <a:xfrm>
          <a:off x="20167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14427</xdr:rowOff>
    </xdr:from>
    <xdr:to>
      <xdr:col>28</xdr:col>
      <xdr:colOff>314325</xdr:colOff>
      <xdr:row>74</xdr:row>
      <xdr:rowOff>58113</xdr:rowOff>
    </xdr:to>
    <xdr:cxnSp macro="">
      <xdr:nvCxnSpPr>
        <xdr:cNvPr id="837" name="直線コネクタ 836"/>
        <xdr:cNvCxnSpPr/>
      </xdr:nvCxnSpPr>
      <xdr:spPr>
        <a:xfrm>
          <a:off x="18656300" y="12701727"/>
          <a:ext cx="889000" cy="4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46113</xdr:rowOff>
    </xdr:from>
    <xdr:ext cx="534377" cy="259045"/>
    <xdr:sp macro="" textlink="">
      <xdr:nvSpPr>
        <xdr:cNvPr id="839" name="テキスト ボックス 838"/>
        <xdr:cNvSpPr txBox="1"/>
      </xdr:nvSpPr>
      <xdr:spPr>
        <a:xfrm>
          <a:off x="19278111" y="130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49427</xdr:rowOff>
    </xdr:from>
    <xdr:ext cx="534377" cy="259045"/>
    <xdr:sp macro="" textlink="">
      <xdr:nvSpPr>
        <xdr:cNvPr id="841" name="テキスト ボックス 840"/>
        <xdr:cNvSpPr txBox="1"/>
      </xdr:nvSpPr>
      <xdr:spPr>
        <a:xfrm>
          <a:off x="18389111" y="1307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26789</xdr:rowOff>
    </xdr:from>
    <xdr:to>
      <xdr:col>32</xdr:col>
      <xdr:colOff>238125</xdr:colOff>
      <xdr:row>74</xdr:row>
      <xdr:rowOff>128389</xdr:rowOff>
    </xdr:to>
    <xdr:sp macro="" textlink="">
      <xdr:nvSpPr>
        <xdr:cNvPr id="847" name="円/楕円 846"/>
        <xdr:cNvSpPr/>
      </xdr:nvSpPr>
      <xdr:spPr>
        <a:xfrm>
          <a:off x="22110700" y="1271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49666</xdr:rowOff>
    </xdr:from>
    <xdr:ext cx="534377" cy="259045"/>
    <xdr:sp macro="" textlink="">
      <xdr:nvSpPr>
        <xdr:cNvPr id="848" name="繰出金該当値テキスト"/>
        <xdr:cNvSpPr txBox="1"/>
      </xdr:nvSpPr>
      <xdr:spPr>
        <a:xfrm>
          <a:off x="22212300" y="1256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52,717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25235</xdr:rowOff>
    </xdr:from>
    <xdr:to>
      <xdr:col>31</xdr:col>
      <xdr:colOff>85725</xdr:colOff>
      <xdr:row>74</xdr:row>
      <xdr:rowOff>126835</xdr:rowOff>
    </xdr:to>
    <xdr:sp macro="" textlink="">
      <xdr:nvSpPr>
        <xdr:cNvPr id="849" name="円/楕円 848"/>
        <xdr:cNvSpPr/>
      </xdr:nvSpPr>
      <xdr:spPr>
        <a:xfrm>
          <a:off x="21272500" y="127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143362</xdr:rowOff>
    </xdr:from>
    <xdr:ext cx="534377" cy="259045"/>
    <xdr:sp macro="" textlink="">
      <xdr:nvSpPr>
        <xdr:cNvPr id="850" name="テキスト ボックス 849"/>
        <xdr:cNvSpPr txBox="1"/>
      </xdr:nvSpPr>
      <xdr:spPr>
        <a:xfrm>
          <a:off x="21056111" y="1248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52,785</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146804</xdr:rowOff>
    </xdr:from>
    <xdr:to>
      <xdr:col>29</xdr:col>
      <xdr:colOff>568325</xdr:colOff>
      <xdr:row>74</xdr:row>
      <xdr:rowOff>76954</xdr:rowOff>
    </xdr:to>
    <xdr:sp macro="" textlink="">
      <xdr:nvSpPr>
        <xdr:cNvPr id="851" name="円/楕円 850"/>
        <xdr:cNvSpPr/>
      </xdr:nvSpPr>
      <xdr:spPr>
        <a:xfrm>
          <a:off x="20383500" y="126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93481</xdr:rowOff>
    </xdr:from>
    <xdr:ext cx="534377" cy="259045"/>
    <xdr:sp macro="" textlink="">
      <xdr:nvSpPr>
        <xdr:cNvPr id="852" name="テキスト ボックス 851"/>
        <xdr:cNvSpPr txBox="1"/>
      </xdr:nvSpPr>
      <xdr:spPr>
        <a:xfrm>
          <a:off x="20167111" y="1243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7313</xdr:rowOff>
    </xdr:from>
    <xdr:to>
      <xdr:col>28</xdr:col>
      <xdr:colOff>365125</xdr:colOff>
      <xdr:row>74</xdr:row>
      <xdr:rowOff>108913</xdr:rowOff>
    </xdr:to>
    <xdr:sp macro="" textlink="">
      <xdr:nvSpPr>
        <xdr:cNvPr id="853" name="円/楕円 852"/>
        <xdr:cNvSpPr/>
      </xdr:nvSpPr>
      <xdr:spPr>
        <a:xfrm>
          <a:off x="19494500" y="1269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125440</xdr:rowOff>
    </xdr:from>
    <xdr:ext cx="534377" cy="259045"/>
    <xdr:sp macro="" textlink="">
      <xdr:nvSpPr>
        <xdr:cNvPr id="854" name="テキスト ボックス 853"/>
        <xdr:cNvSpPr txBox="1"/>
      </xdr:nvSpPr>
      <xdr:spPr>
        <a:xfrm>
          <a:off x="19278111" y="1246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53,569</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135077</xdr:rowOff>
    </xdr:from>
    <xdr:to>
      <xdr:col>27</xdr:col>
      <xdr:colOff>161925</xdr:colOff>
      <xdr:row>74</xdr:row>
      <xdr:rowOff>65227</xdr:rowOff>
    </xdr:to>
    <xdr:sp macro="" textlink="">
      <xdr:nvSpPr>
        <xdr:cNvPr id="855" name="円/楕円 854"/>
        <xdr:cNvSpPr/>
      </xdr:nvSpPr>
      <xdr:spPr>
        <a:xfrm>
          <a:off x="18605500" y="1265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81754</xdr:rowOff>
    </xdr:from>
    <xdr:ext cx="534377" cy="259045"/>
    <xdr:sp macro="" textlink="">
      <xdr:nvSpPr>
        <xdr:cNvPr id="856" name="テキスト ボックス 855"/>
        <xdr:cNvSpPr txBox="1"/>
      </xdr:nvSpPr>
      <xdr:spPr>
        <a:xfrm>
          <a:off x="18389111" y="1242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0" name="テキスト ボックス 86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2" name="テキスト ボックス 89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5" name="テキスト ボックス 89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8" name="テキスト ボックス 89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0" name="テキスト ボックス 89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9" name="テキスト ボックス 90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1" name="テキスト ボックス 91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3" name="テキスト ボックス 91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人件費について全国平均をかなり上回る水準で推移している。これは、平成１７年</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月</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日に市町村合併を行ったことにより、職員数が増となったことと、団塊世代の退職者数が近年集中しているため、類似団体平均を上回る水準となっている。今後は、次期計画「第</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期中津市行財政改革</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5</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ヶ年計画」（平成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年度）を策定し、今後はさらに本計画に沿って、経費の削減に努める。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　扶助費についても全国平均をかなり上回る水準で推移している。障害福祉費と児童福祉費の額が急激に膨らんでいることが要因である。今後も児童福祉費を中心に伸びる見込みであるが、それに耐えうる財政基盤の確立に努めていく。</a:t>
          </a:r>
        </a:p>
        <a:p>
          <a:r>
            <a:rPr kumimoji="1" lang="ja-JP" altLang="en-US" sz="1300">
              <a:latin typeface="ＭＳ Ｐゴシック"/>
            </a:rPr>
            <a:t>　災害復旧事業費については北部九州豪雨災害により平成</a:t>
          </a:r>
          <a:r>
            <a:rPr kumimoji="1" lang="en-US" altLang="ja-JP" sz="1300">
              <a:latin typeface="ＭＳ Ｐゴシック"/>
            </a:rPr>
            <a:t>24</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年度まで全国平均を上回る水準で推移しているが平成</a:t>
          </a:r>
          <a:r>
            <a:rPr kumimoji="1" lang="en-US" altLang="ja-JP" sz="1300">
              <a:latin typeface="ＭＳ Ｐゴシック"/>
            </a:rPr>
            <a:t>27</a:t>
          </a:r>
          <a:r>
            <a:rPr kumimoji="1" lang="ja-JP" altLang="en-US" sz="1300">
              <a:latin typeface="ＭＳ Ｐゴシック"/>
            </a:rPr>
            <a:t>年度には終息している。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普通建設事業費については、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これは近年大型公共施設の整備事業が集中したことが全国平均を上回る要因である。今後は「公共施設総合管理計画」（平成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年度策定）に基づき施設総量の抑制や施設の長寿命化、施設の効率的な運営に努め普通建設事業を抑制する。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大分県中津市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85,264
84,572
491.53
43,053,598
41,257,213
1,508,267
24,214,325
44,776,245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32.2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57404</xdr:rowOff>
    </xdr:from>
    <xdr:to>
      <xdr:col>6</xdr:col>
      <xdr:colOff>511175</xdr:colOff>
      <xdr:row>35</xdr:row>
      <xdr:rowOff>68072</xdr:rowOff>
    </xdr:to>
    <xdr:cxnSp macro="">
      <xdr:nvCxnSpPr>
        <xdr:cNvPr id="61" name="直線コネクタ 60"/>
        <xdr:cNvCxnSpPr/>
      </xdr:nvCxnSpPr>
      <xdr:spPr>
        <a:xfrm flipV="1">
          <a:off x="3797300" y="6058154"/>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68072</xdr:rowOff>
    </xdr:from>
    <xdr:to>
      <xdr:col>5</xdr:col>
      <xdr:colOff>358775</xdr:colOff>
      <xdr:row>35</xdr:row>
      <xdr:rowOff>109220</xdr:rowOff>
    </xdr:to>
    <xdr:cxnSp macro="">
      <xdr:nvCxnSpPr>
        <xdr:cNvPr id="64" name="直線コネクタ 63"/>
        <xdr:cNvCxnSpPr/>
      </xdr:nvCxnSpPr>
      <xdr:spPr>
        <a:xfrm flipV="1">
          <a:off x="2908300" y="606882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146194</xdr:rowOff>
    </xdr:from>
    <xdr:ext cx="469744" cy="259045"/>
    <xdr:sp macro="" textlink="">
      <xdr:nvSpPr>
        <xdr:cNvPr id="66" name="テキスト ボックス 65"/>
        <xdr:cNvSpPr txBox="1"/>
      </xdr:nvSpPr>
      <xdr:spPr>
        <a:xfrm>
          <a:off x="3562427"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109220</xdr:rowOff>
    </xdr:from>
    <xdr:to>
      <xdr:col>4</xdr:col>
      <xdr:colOff>155575</xdr:colOff>
      <xdr:row>35</xdr:row>
      <xdr:rowOff>112649</xdr:rowOff>
    </xdr:to>
    <xdr:cxnSp macro="">
      <xdr:nvCxnSpPr>
        <xdr:cNvPr id="67" name="直線コネクタ 66"/>
        <xdr:cNvCxnSpPr/>
      </xdr:nvCxnSpPr>
      <xdr:spPr>
        <a:xfrm flipV="1">
          <a:off x="2019300" y="610997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159148</xdr:rowOff>
    </xdr:from>
    <xdr:ext cx="469744" cy="259045"/>
    <xdr:sp macro="" textlink="">
      <xdr:nvSpPr>
        <xdr:cNvPr id="69" name="テキスト ボックス 68"/>
        <xdr:cNvSpPr txBox="1"/>
      </xdr:nvSpPr>
      <xdr:spPr>
        <a:xfrm>
          <a:off x="2673427"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124841</xdr:rowOff>
    </xdr:from>
    <xdr:to>
      <xdr:col>2</xdr:col>
      <xdr:colOff>638175</xdr:colOff>
      <xdr:row>35</xdr:row>
      <xdr:rowOff>112649</xdr:rowOff>
    </xdr:to>
    <xdr:cxnSp macro="">
      <xdr:nvCxnSpPr>
        <xdr:cNvPr id="70" name="直線コネクタ 69"/>
        <xdr:cNvCxnSpPr/>
      </xdr:nvCxnSpPr>
      <xdr:spPr>
        <a:xfrm>
          <a:off x="1130300" y="5954141"/>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128541</xdr:rowOff>
    </xdr:from>
    <xdr:ext cx="469744" cy="259045"/>
    <xdr:sp macro="" textlink="">
      <xdr:nvSpPr>
        <xdr:cNvPr id="72" name="テキスト ボックス 71"/>
        <xdr:cNvSpPr txBox="1"/>
      </xdr:nvSpPr>
      <xdr:spPr>
        <a:xfrm>
          <a:off x="1784427" y="57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98061</xdr:rowOff>
    </xdr:from>
    <xdr:ext cx="469744" cy="259045"/>
    <xdr:sp macro="" textlink="">
      <xdr:nvSpPr>
        <xdr:cNvPr id="74" name="テキスト ボックス 73"/>
        <xdr:cNvSpPr txBox="1"/>
      </xdr:nvSpPr>
      <xdr:spPr>
        <a:xfrm>
          <a:off x="895427" y="558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6604</xdr:rowOff>
    </xdr:from>
    <xdr:to>
      <xdr:col>6</xdr:col>
      <xdr:colOff>561975</xdr:colOff>
      <xdr:row>35</xdr:row>
      <xdr:rowOff>108204</xdr:rowOff>
    </xdr:to>
    <xdr:sp macro="" textlink="">
      <xdr:nvSpPr>
        <xdr:cNvPr id="80" name="円/楕円 79"/>
        <xdr:cNvSpPr/>
      </xdr:nvSpPr>
      <xdr:spPr>
        <a:xfrm>
          <a:off x="4584700" y="60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29481</xdr:rowOff>
    </xdr:from>
    <xdr:ext cx="469744" cy="259045"/>
    <xdr:sp macro="" textlink="">
      <xdr:nvSpPr>
        <xdr:cNvPr id="81" name="議会費該当値テキスト"/>
        <xdr:cNvSpPr txBox="1"/>
      </xdr:nvSpPr>
      <xdr:spPr>
        <a:xfrm>
          <a:off x="4686300" y="585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17272</xdr:rowOff>
    </xdr:from>
    <xdr:to>
      <xdr:col>5</xdr:col>
      <xdr:colOff>409575</xdr:colOff>
      <xdr:row>35</xdr:row>
      <xdr:rowOff>118872</xdr:rowOff>
    </xdr:to>
    <xdr:sp macro="" textlink="">
      <xdr:nvSpPr>
        <xdr:cNvPr id="82" name="円/楕円 81"/>
        <xdr:cNvSpPr/>
      </xdr:nvSpPr>
      <xdr:spPr>
        <a:xfrm>
          <a:off x="3746500" y="60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135399</xdr:rowOff>
    </xdr:from>
    <xdr:ext cx="469744" cy="259045"/>
    <xdr:sp macro="" textlink="">
      <xdr:nvSpPr>
        <xdr:cNvPr id="83" name="テキスト ボックス 82"/>
        <xdr:cNvSpPr txBox="1"/>
      </xdr:nvSpPr>
      <xdr:spPr>
        <a:xfrm>
          <a:off x="3562427" y="579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58420</xdr:rowOff>
    </xdr:from>
    <xdr:to>
      <xdr:col>4</xdr:col>
      <xdr:colOff>206375</xdr:colOff>
      <xdr:row>35</xdr:row>
      <xdr:rowOff>160020</xdr:rowOff>
    </xdr:to>
    <xdr:sp macro="" textlink="">
      <xdr:nvSpPr>
        <xdr:cNvPr id="84" name="円/楕円 83"/>
        <xdr:cNvSpPr/>
      </xdr:nvSpPr>
      <xdr:spPr>
        <a:xfrm>
          <a:off x="285750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5097</xdr:rowOff>
    </xdr:from>
    <xdr:ext cx="469744" cy="259045"/>
    <xdr:sp macro="" textlink="">
      <xdr:nvSpPr>
        <xdr:cNvPr id="85" name="テキスト ボックス 84"/>
        <xdr:cNvSpPr txBox="1"/>
      </xdr:nvSpPr>
      <xdr:spPr>
        <a:xfrm>
          <a:off x="2673427"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61849</xdr:rowOff>
    </xdr:from>
    <xdr:to>
      <xdr:col>3</xdr:col>
      <xdr:colOff>3175</xdr:colOff>
      <xdr:row>35</xdr:row>
      <xdr:rowOff>163449</xdr:rowOff>
    </xdr:to>
    <xdr:sp macro="" textlink="">
      <xdr:nvSpPr>
        <xdr:cNvPr id="86" name="円/楕円 85"/>
        <xdr:cNvSpPr/>
      </xdr:nvSpPr>
      <xdr:spPr>
        <a:xfrm>
          <a:off x="1968500" y="606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154576</xdr:rowOff>
    </xdr:from>
    <xdr:ext cx="469744" cy="259045"/>
    <xdr:sp macro="" textlink="">
      <xdr:nvSpPr>
        <xdr:cNvPr id="87" name="テキスト ボックス 86"/>
        <xdr:cNvSpPr txBox="1"/>
      </xdr:nvSpPr>
      <xdr:spPr>
        <a:xfrm>
          <a:off x="1784427" y="615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74041</xdr:rowOff>
    </xdr:from>
    <xdr:to>
      <xdr:col>1</xdr:col>
      <xdr:colOff>485775</xdr:colOff>
      <xdr:row>35</xdr:row>
      <xdr:rowOff>4191</xdr:rowOff>
    </xdr:to>
    <xdr:sp macro="" textlink="">
      <xdr:nvSpPr>
        <xdr:cNvPr id="88" name="円/楕円 87"/>
        <xdr:cNvSpPr/>
      </xdr:nvSpPr>
      <xdr:spPr>
        <a:xfrm>
          <a:off x="1079500" y="590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166768</xdr:rowOff>
    </xdr:from>
    <xdr:ext cx="469744" cy="259045"/>
    <xdr:sp macro="" textlink="">
      <xdr:nvSpPr>
        <xdr:cNvPr id="89" name="テキスト ボックス 88"/>
        <xdr:cNvSpPr txBox="1"/>
      </xdr:nvSpPr>
      <xdr:spPr>
        <a:xfrm>
          <a:off x="895427" y="599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66663</xdr:rowOff>
    </xdr:from>
    <xdr:to>
      <xdr:col>6</xdr:col>
      <xdr:colOff>511175</xdr:colOff>
      <xdr:row>56</xdr:row>
      <xdr:rowOff>93507</xdr:rowOff>
    </xdr:to>
    <xdr:cxnSp macro="">
      <xdr:nvCxnSpPr>
        <xdr:cNvPr id="121" name="直線コネクタ 120"/>
        <xdr:cNvCxnSpPr/>
      </xdr:nvCxnSpPr>
      <xdr:spPr>
        <a:xfrm>
          <a:off x="3797300" y="9667863"/>
          <a:ext cx="838200" cy="2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66663</xdr:rowOff>
    </xdr:from>
    <xdr:to>
      <xdr:col>5</xdr:col>
      <xdr:colOff>358775</xdr:colOff>
      <xdr:row>56</xdr:row>
      <xdr:rowOff>106471</xdr:rowOff>
    </xdr:to>
    <xdr:cxnSp macro="">
      <xdr:nvCxnSpPr>
        <xdr:cNvPr id="124" name="直線コネクタ 123"/>
        <xdr:cNvCxnSpPr/>
      </xdr:nvCxnSpPr>
      <xdr:spPr>
        <a:xfrm flipV="1">
          <a:off x="2908300" y="9667863"/>
          <a:ext cx="889000" cy="3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85503</xdr:rowOff>
    </xdr:from>
    <xdr:to>
      <xdr:col>5</xdr:col>
      <xdr:colOff>409575</xdr:colOff>
      <xdr:row>56</xdr:row>
      <xdr:rowOff>15653</xdr:rowOff>
    </xdr:to>
    <xdr:sp macro="" textlink="">
      <xdr:nvSpPr>
        <xdr:cNvPr id="125" name="フローチャート : 判断 124"/>
        <xdr:cNvSpPr/>
      </xdr:nvSpPr>
      <xdr:spPr>
        <a:xfrm>
          <a:off x="3746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32180</xdr:rowOff>
    </xdr:from>
    <xdr:ext cx="534377" cy="259045"/>
    <xdr:sp macro="" textlink="">
      <xdr:nvSpPr>
        <xdr:cNvPr id="126" name="テキスト ボックス 125"/>
        <xdr:cNvSpPr txBox="1"/>
      </xdr:nvSpPr>
      <xdr:spPr>
        <a:xfrm>
          <a:off x="3530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106471</xdr:rowOff>
    </xdr:from>
    <xdr:to>
      <xdr:col>4</xdr:col>
      <xdr:colOff>155575</xdr:colOff>
      <xdr:row>56</xdr:row>
      <xdr:rowOff>166854</xdr:rowOff>
    </xdr:to>
    <xdr:cxnSp macro="">
      <xdr:nvCxnSpPr>
        <xdr:cNvPr id="127" name="直線コネクタ 126"/>
        <xdr:cNvCxnSpPr/>
      </xdr:nvCxnSpPr>
      <xdr:spPr>
        <a:xfrm flipV="1">
          <a:off x="2019300" y="9707671"/>
          <a:ext cx="889000" cy="6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20663</xdr:rowOff>
    </xdr:from>
    <xdr:to>
      <xdr:col>4</xdr:col>
      <xdr:colOff>206375</xdr:colOff>
      <xdr:row>55</xdr:row>
      <xdr:rowOff>122263</xdr:rowOff>
    </xdr:to>
    <xdr:sp macro="" textlink="">
      <xdr:nvSpPr>
        <xdr:cNvPr id="128" name="フローチャート : 判断 127"/>
        <xdr:cNvSpPr/>
      </xdr:nvSpPr>
      <xdr:spPr>
        <a:xfrm>
          <a:off x="2857500" y="945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138790</xdr:rowOff>
    </xdr:from>
    <xdr:ext cx="534377" cy="259045"/>
    <xdr:sp macro="" textlink="">
      <xdr:nvSpPr>
        <xdr:cNvPr id="129" name="テキスト ボックス 128"/>
        <xdr:cNvSpPr txBox="1"/>
      </xdr:nvSpPr>
      <xdr:spPr>
        <a:xfrm>
          <a:off x="2641111" y="922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98127</xdr:rowOff>
    </xdr:from>
    <xdr:to>
      <xdr:col>2</xdr:col>
      <xdr:colOff>638175</xdr:colOff>
      <xdr:row>56</xdr:row>
      <xdr:rowOff>166854</xdr:rowOff>
    </xdr:to>
    <xdr:cxnSp macro="">
      <xdr:nvCxnSpPr>
        <xdr:cNvPr id="130" name="直線コネクタ 129"/>
        <xdr:cNvCxnSpPr/>
      </xdr:nvCxnSpPr>
      <xdr:spPr>
        <a:xfrm>
          <a:off x="1130300" y="9699327"/>
          <a:ext cx="889000" cy="6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113246</xdr:rowOff>
    </xdr:from>
    <xdr:to>
      <xdr:col>3</xdr:col>
      <xdr:colOff>3175</xdr:colOff>
      <xdr:row>55</xdr:row>
      <xdr:rowOff>43396</xdr:rowOff>
    </xdr:to>
    <xdr:sp macro="" textlink="">
      <xdr:nvSpPr>
        <xdr:cNvPr id="131" name="フローチャート : 判断 130"/>
        <xdr:cNvSpPr/>
      </xdr:nvSpPr>
      <xdr:spPr>
        <a:xfrm>
          <a:off x="1968500" y="93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59923</xdr:rowOff>
    </xdr:from>
    <xdr:ext cx="534377" cy="259045"/>
    <xdr:sp macro="" textlink="">
      <xdr:nvSpPr>
        <xdr:cNvPr id="132" name="テキスト ボックス 131"/>
        <xdr:cNvSpPr txBox="1"/>
      </xdr:nvSpPr>
      <xdr:spPr>
        <a:xfrm>
          <a:off x="1752111" y="91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157643</xdr:rowOff>
    </xdr:from>
    <xdr:to>
      <xdr:col>1</xdr:col>
      <xdr:colOff>485775</xdr:colOff>
      <xdr:row>56</xdr:row>
      <xdr:rowOff>87793</xdr:rowOff>
    </xdr:to>
    <xdr:sp macro="" textlink="">
      <xdr:nvSpPr>
        <xdr:cNvPr id="133" name="フローチャート : 判断 132"/>
        <xdr:cNvSpPr/>
      </xdr:nvSpPr>
      <xdr:spPr>
        <a:xfrm>
          <a:off x="1079500" y="95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104320</xdr:rowOff>
    </xdr:from>
    <xdr:ext cx="534377" cy="259045"/>
    <xdr:sp macro="" textlink="">
      <xdr:nvSpPr>
        <xdr:cNvPr id="134" name="テキスト ボックス 133"/>
        <xdr:cNvSpPr txBox="1"/>
      </xdr:nvSpPr>
      <xdr:spPr>
        <a:xfrm>
          <a:off x="863111" y="936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42707</xdr:rowOff>
    </xdr:from>
    <xdr:to>
      <xdr:col>6</xdr:col>
      <xdr:colOff>561975</xdr:colOff>
      <xdr:row>56</xdr:row>
      <xdr:rowOff>144307</xdr:rowOff>
    </xdr:to>
    <xdr:sp macro="" textlink="">
      <xdr:nvSpPr>
        <xdr:cNvPr id="140" name="円/楕円 139"/>
        <xdr:cNvSpPr/>
      </xdr:nvSpPr>
      <xdr:spPr>
        <a:xfrm>
          <a:off x="4584700" y="964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21134</xdr:rowOff>
    </xdr:from>
    <xdr:ext cx="534377" cy="259045"/>
    <xdr:sp macro="" textlink="">
      <xdr:nvSpPr>
        <xdr:cNvPr id="141" name="総務費該当値テキスト"/>
        <xdr:cNvSpPr txBox="1"/>
      </xdr:nvSpPr>
      <xdr:spPr>
        <a:xfrm>
          <a:off x="4686300" y="962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51,829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15863</xdr:rowOff>
    </xdr:from>
    <xdr:to>
      <xdr:col>5</xdr:col>
      <xdr:colOff>409575</xdr:colOff>
      <xdr:row>56</xdr:row>
      <xdr:rowOff>117463</xdr:rowOff>
    </xdr:to>
    <xdr:sp macro="" textlink="">
      <xdr:nvSpPr>
        <xdr:cNvPr id="142" name="円/楕円 141"/>
        <xdr:cNvSpPr/>
      </xdr:nvSpPr>
      <xdr:spPr>
        <a:xfrm>
          <a:off x="3746500" y="9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108590</xdr:rowOff>
    </xdr:from>
    <xdr:ext cx="534377" cy="259045"/>
    <xdr:sp macro="" textlink="">
      <xdr:nvSpPr>
        <xdr:cNvPr id="143" name="テキスト ボックス 142"/>
        <xdr:cNvSpPr txBox="1"/>
      </xdr:nvSpPr>
      <xdr:spPr>
        <a:xfrm>
          <a:off x="3530111" y="970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53,473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55671</xdr:rowOff>
    </xdr:from>
    <xdr:to>
      <xdr:col>4</xdr:col>
      <xdr:colOff>206375</xdr:colOff>
      <xdr:row>56</xdr:row>
      <xdr:rowOff>157271</xdr:rowOff>
    </xdr:to>
    <xdr:sp macro="" textlink="">
      <xdr:nvSpPr>
        <xdr:cNvPr id="144" name="円/楕円 143"/>
        <xdr:cNvSpPr/>
      </xdr:nvSpPr>
      <xdr:spPr>
        <a:xfrm>
          <a:off x="2857500" y="965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148398</xdr:rowOff>
    </xdr:from>
    <xdr:ext cx="534377" cy="259045"/>
    <xdr:sp macro="" textlink="">
      <xdr:nvSpPr>
        <xdr:cNvPr id="145" name="テキスト ボックス 144"/>
        <xdr:cNvSpPr txBox="1"/>
      </xdr:nvSpPr>
      <xdr:spPr>
        <a:xfrm>
          <a:off x="2641111" y="974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116054</xdr:rowOff>
    </xdr:from>
    <xdr:to>
      <xdr:col>3</xdr:col>
      <xdr:colOff>3175</xdr:colOff>
      <xdr:row>57</xdr:row>
      <xdr:rowOff>46204</xdr:rowOff>
    </xdr:to>
    <xdr:sp macro="" textlink="">
      <xdr:nvSpPr>
        <xdr:cNvPr id="146" name="円/楕円 145"/>
        <xdr:cNvSpPr/>
      </xdr:nvSpPr>
      <xdr:spPr>
        <a:xfrm>
          <a:off x="1968500" y="971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37331</xdr:rowOff>
    </xdr:from>
    <xdr:ext cx="534377" cy="259045"/>
    <xdr:sp macro="" textlink="">
      <xdr:nvSpPr>
        <xdr:cNvPr id="147" name="テキスト ボックス 146"/>
        <xdr:cNvSpPr txBox="1"/>
      </xdr:nvSpPr>
      <xdr:spPr>
        <a:xfrm>
          <a:off x="1752111" y="980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47,337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47327</xdr:rowOff>
    </xdr:from>
    <xdr:to>
      <xdr:col>1</xdr:col>
      <xdr:colOff>485775</xdr:colOff>
      <xdr:row>56</xdr:row>
      <xdr:rowOff>148927</xdr:rowOff>
    </xdr:to>
    <xdr:sp macro="" textlink="">
      <xdr:nvSpPr>
        <xdr:cNvPr id="148" name="円/楕円 147"/>
        <xdr:cNvSpPr/>
      </xdr:nvSpPr>
      <xdr:spPr>
        <a:xfrm>
          <a:off x="1079500" y="96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140054</xdr:rowOff>
    </xdr:from>
    <xdr:ext cx="534377" cy="259045"/>
    <xdr:sp macro="" textlink="">
      <xdr:nvSpPr>
        <xdr:cNvPr id="149" name="テキスト ボックス 148"/>
        <xdr:cNvSpPr txBox="1"/>
      </xdr:nvSpPr>
      <xdr:spPr>
        <a:xfrm>
          <a:off x="863111" y="974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165,562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127260</xdr:rowOff>
    </xdr:from>
    <xdr:to>
      <xdr:col>6</xdr:col>
      <xdr:colOff>511175</xdr:colOff>
      <xdr:row>71</xdr:row>
      <xdr:rowOff>143072</xdr:rowOff>
    </xdr:to>
    <xdr:cxnSp macro="">
      <xdr:nvCxnSpPr>
        <xdr:cNvPr id="179" name="直線コネクタ 178"/>
        <xdr:cNvCxnSpPr/>
      </xdr:nvCxnSpPr>
      <xdr:spPr>
        <a:xfrm flipV="1">
          <a:off x="3797300" y="12128760"/>
          <a:ext cx="838200" cy="18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78338</xdr:rowOff>
    </xdr:from>
    <xdr:ext cx="599010" cy="259045"/>
    <xdr:sp macro="" textlink="">
      <xdr:nvSpPr>
        <xdr:cNvPr id="180" name="民生費平均値テキスト"/>
        <xdr:cNvSpPr txBox="1"/>
      </xdr:nvSpPr>
      <xdr:spPr>
        <a:xfrm>
          <a:off x="4686300" y="12937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143072</xdr:rowOff>
    </xdr:from>
    <xdr:to>
      <xdr:col>5</xdr:col>
      <xdr:colOff>358775</xdr:colOff>
      <xdr:row>73</xdr:row>
      <xdr:rowOff>29305</xdr:rowOff>
    </xdr:to>
    <xdr:cxnSp macro="">
      <xdr:nvCxnSpPr>
        <xdr:cNvPr id="182" name="直線コネクタ 181"/>
        <xdr:cNvCxnSpPr/>
      </xdr:nvCxnSpPr>
      <xdr:spPr>
        <a:xfrm flipV="1">
          <a:off x="2908300" y="12316022"/>
          <a:ext cx="889000" cy="22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3" name="フローチャート : 判断 182"/>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101198</xdr:rowOff>
    </xdr:from>
    <xdr:ext cx="599010" cy="259045"/>
    <xdr:sp macro="" textlink="">
      <xdr:nvSpPr>
        <xdr:cNvPr id="184" name="テキスト ボックス 183"/>
        <xdr:cNvSpPr txBox="1"/>
      </xdr:nvSpPr>
      <xdr:spPr>
        <a:xfrm>
          <a:off x="3497794" y="1278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29305</xdr:rowOff>
    </xdr:from>
    <xdr:to>
      <xdr:col>4</xdr:col>
      <xdr:colOff>155575</xdr:colOff>
      <xdr:row>73</xdr:row>
      <xdr:rowOff>72149</xdr:rowOff>
    </xdr:to>
    <xdr:cxnSp macro="">
      <xdr:nvCxnSpPr>
        <xdr:cNvPr id="185" name="直線コネクタ 184"/>
        <xdr:cNvCxnSpPr/>
      </xdr:nvCxnSpPr>
      <xdr:spPr>
        <a:xfrm flipV="1">
          <a:off x="2019300" y="12545155"/>
          <a:ext cx="889000" cy="4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6" name="フローチャート : 判断 185"/>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55421</xdr:rowOff>
    </xdr:from>
    <xdr:ext cx="599010" cy="259045"/>
    <xdr:sp macro="" textlink="">
      <xdr:nvSpPr>
        <xdr:cNvPr id="187" name="テキスト ボックス 186"/>
        <xdr:cNvSpPr txBox="1"/>
      </xdr:nvSpPr>
      <xdr:spPr>
        <a:xfrm>
          <a:off x="2608794" y="1291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22428</xdr:rowOff>
    </xdr:from>
    <xdr:to>
      <xdr:col>2</xdr:col>
      <xdr:colOff>638175</xdr:colOff>
      <xdr:row>73</xdr:row>
      <xdr:rowOff>72149</xdr:rowOff>
    </xdr:to>
    <xdr:cxnSp macro="">
      <xdr:nvCxnSpPr>
        <xdr:cNvPr id="188" name="直線コネクタ 187"/>
        <xdr:cNvCxnSpPr/>
      </xdr:nvCxnSpPr>
      <xdr:spPr>
        <a:xfrm>
          <a:off x="1130300" y="12538278"/>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89" name="フローチャート : 判断 188"/>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161281</xdr:rowOff>
    </xdr:from>
    <xdr:ext cx="599010" cy="259045"/>
    <xdr:sp macro="" textlink="">
      <xdr:nvSpPr>
        <xdr:cNvPr id="190" name="テキスト ボックス 189"/>
        <xdr:cNvSpPr txBox="1"/>
      </xdr:nvSpPr>
      <xdr:spPr>
        <a:xfrm>
          <a:off x="1719794" y="1302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91" name="フローチャート : 判断 190"/>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13434</xdr:rowOff>
    </xdr:from>
    <xdr:ext cx="599010" cy="259045"/>
    <xdr:sp macro="" textlink="">
      <xdr:nvSpPr>
        <xdr:cNvPr id="192" name="テキスト ボックス 191"/>
        <xdr:cNvSpPr txBox="1"/>
      </xdr:nvSpPr>
      <xdr:spPr>
        <a:xfrm>
          <a:off x="830794" y="1304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76460</xdr:rowOff>
    </xdr:from>
    <xdr:to>
      <xdr:col>6</xdr:col>
      <xdr:colOff>561975</xdr:colOff>
      <xdr:row>71</xdr:row>
      <xdr:rowOff>6610</xdr:rowOff>
    </xdr:to>
    <xdr:sp macro="" textlink="">
      <xdr:nvSpPr>
        <xdr:cNvPr id="198" name="円/楕円 197"/>
        <xdr:cNvSpPr/>
      </xdr:nvSpPr>
      <xdr:spPr>
        <a:xfrm>
          <a:off x="4584700" y="1207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162837</xdr:rowOff>
    </xdr:from>
    <xdr:ext cx="599010" cy="259045"/>
    <xdr:sp macro="" textlink="">
      <xdr:nvSpPr>
        <xdr:cNvPr id="199" name="民生費該当値テキスト"/>
        <xdr:cNvSpPr txBox="1"/>
      </xdr:nvSpPr>
      <xdr:spPr>
        <a:xfrm>
          <a:off x="4686300" y="1199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176,653</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92272</xdr:rowOff>
    </xdr:from>
    <xdr:to>
      <xdr:col>5</xdr:col>
      <xdr:colOff>409575</xdr:colOff>
      <xdr:row>72</xdr:row>
      <xdr:rowOff>22422</xdr:rowOff>
    </xdr:to>
    <xdr:sp macro="" textlink="">
      <xdr:nvSpPr>
        <xdr:cNvPr id="200" name="円/楕円 199"/>
        <xdr:cNvSpPr/>
      </xdr:nvSpPr>
      <xdr:spPr>
        <a:xfrm>
          <a:off x="3746500" y="1226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38949</xdr:rowOff>
    </xdr:from>
    <xdr:ext cx="599010" cy="259045"/>
    <xdr:sp macro="" textlink="">
      <xdr:nvSpPr>
        <xdr:cNvPr id="201" name="テキスト ボックス 200"/>
        <xdr:cNvSpPr txBox="1"/>
      </xdr:nvSpPr>
      <xdr:spPr>
        <a:xfrm>
          <a:off x="3497794" y="1204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166,823</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149955</xdr:rowOff>
    </xdr:from>
    <xdr:to>
      <xdr:col>4</xdr:col>
      <xdr:colOff>206375</xdr:colOff>
      <xdr:row>73</xdr:row>
      <xdr:rowOff>80105</xdr:rowOff>
    </xdr:to>
    <xdr:sp macro="" textlink="">
      <xdr:nvSpPr>
        <xdr:cNvPr id="202" name="円/楕円 201"/>
        <xdr:cNvSpPr/>
      </xdr:nvSpPr>
      <xdr:spPr>
        <a:xfrm>
          <a:off x="2857500" y="1249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96632</xdr:rowOff>
    </xdr:from>
    <xdr:ext cx="599010" cy="259045"/>
    <xdr:sp macro="" textlink="">
      <xdr:nvSpPr>
        <xdr:cNvPr id="203" name="テキスト ボックス 202"/>
        <xdr:cNvSpPr txBox="1"/>
      </xdr:nvSpPr>
      <xdr:spPr>
        <a:xfrm>
          <a:off x="2608794" y="1226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154,795</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21349</xdr:rowOff>
    </xdr:from>
    <xdr:to>
      <xdr:col>3</xdr:col>
      <xdr:colOff>3175</xdr:colOff>
      <xdr:row>73</xdr:row>
      <xdr:rowOff>122949</xdr:rowOff>
    </xdr:to>
    <xdr:sp macro="" textlink="">
      <xdr:nvSpPr>
        <xdr:cNvPr id="204" name="円/楕円 203"/>
        <xdr:cNvSpPr/>
      </xdr:nvSpPr>
      <xdr:spPr>
        <a:xfrm>
          <a:off x="1968500" y="1253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139476</xdr:rowOff>
    </xdr:from>
    <xdr:ext cx="599010" cy="259045"/>
    <xdr:sp macro="" textlink="">
      <xdr:nvSpPr>
        <xdr:cNvPr id="205" name="テキスト ボックス 204"/>
        <xdr:cNvSpPr txBox="1"/>
      </xdr:nvSpPr>
      <xdr:spPr>
        <a:xfrm>
          <a:off x="1719794" y="1231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152,546</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143078</xdr:rowOff>
    </xdr:from>
    <xdr:to>
      <xdr:col>1</xdr:col>
      <xdr:colOff>485775</xdr:colOff>
      <xdr:row>73</xdr:row>
      <xdr:rowOff>73228</xdr:rowOff>
    </xdr:to>
    <xdr:sp macro="" textlink="">
      <xdr:nvSpPr>
        <xdr:cNvPr id="206" name="円/楕円 205"/>
        <xdr:cNvSpPr/>
      </xdr:nvSpPr>
      <xdr:spPr>
        <a:xfrm>
          <a:off x="1079500" y="1248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89755</xdr:rowOff>
    </xdr:from>
    <xdr:ext cx="599010" cy="259045"/>
    <xdr:sp macro="" textlink="">
      <xdr:nvSpPr>
        <xdr:cNvPr id="207" name="テキスト ボックス 206"/>
        <xdr:cNvSpPr txBox="1"/>
      </xdr:nvSpPr>
      <xdr:spPr>
        <a:xfrm>
          <a:off x="830794" y="1226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139091</xdr:rowOff>
    </xdr:from>
    <xdr:to>
      <xdr:col>6</xdr:col>
      <xdr:colOff>511175</xdr:colOff>
      <xdr:row>97</xdr:row>
      <xdr:rowOff>165627</xdr:rowOff>
    </xdr:to>
    <xdr:cxnSp macro="">
      <xdr:nvCxnSpPr>
        <xdr:cNvPr id="237" name="直線コネクタ 236"/>
        <xdr:cNvCxnSpPr/>
      </xdr:nvCxnSpPr>
      <xdr:spPr>
        <a:xfrm>
          <a:off x="3797300" y="16769741"/>
          <a:ext cx="838200" cy="2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38"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120726</xdr:rowOff>
    </xdr:from>
    <xdr:to>
      <xdr:col>5</xdr:col>
      <xdr:colOff>358775</xdr:colOff>
      <xdr:row>97</xdr:row>
      <xdr:rowOff>139091</xdr:rowOff>
    </xdr:to>
    <xdr:cxnSp macro="">
      <xdr:nvCxnSpPr>
        <xdr:cNvPr id="240" name="直線コネクタ 239"/>
        <xdr:cNvCxnSpPr/>
      </xdr:nvCxnSpPr>
      <xdr:spPr>
        <a:xfrm>
          <a:off x="2908300" y="16751376"/>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41" name="フローチャート : 判断 240"/>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135532</xdr:rowOff>
    </xdr:from>
    <xdr:ext cx="534377" cy="259045"/>
    <xdr:sp macro="" textlink="">
      <xdr:nvSpPr>
        <xdr:cNvPr id="242" name="テキスト ボックス 241"/>
        <xdr:cNvSpPr txBox="1"/>
      </xdr:nvSpPr>
      <xdr:spPr>
        <a:xfrm>
          <a:off x="3530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125507</xdr:rowOff>
    </xdr:from>
    <xdr:to>
      <xdr:col>4</xdr:col>
      <xdr:colOff>155575</xdr:colOff>
      <xdr:row>97</xdr:row>
      <xdr:rowOff>120726</xdr:rowOff>
    </xdr:to>
    <xdr:cxnSp macro="">
      <xdr:nvCxnSpPr>
        <xdr:cNvPr id="243" name="直線コネクタ 242"/>
        <xdr:cNvCxnSpPr/>
      </xdr:nvCxnSpPr>
      <xdr:spPr>
        <a:xfrm>
          <a:off x="2019300" y="16584707"/>
          <a:ext cx="889000" cy="16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4" name="フローチャート : 判断 243"/>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117321</xdr:rowOff>
    </xdr:from>
    <xdr:ext cx="534377" cy="259045"/>
    <xdr:sp macro="" textlink="">
      <xdr:nvSpPr>
        <xdr:cNvPr id="245" name="テキスト ボックス 244"/>
        <xdr:cNvSpPr txBox="1"/>
      </xdr:nvSpPr>
      <xdr:spPr>
        <a:xfrm>
          <a:off x="2641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125507</xdr:rowOff>
    </xdr:from>
    <xdr:to>
      <xdr:col>2</xdr:col>
      <xdr:colOff>638175</xdr:colOff>
      <xdr:row>97</xdr:row>
      <xdr:rowOff>18447</xdr:rowOff>
    </xdr:to>
    <xdr:cxnSp macro="">
      <xdr:nvCxnSpPr>
        <xdr:cNvPr id="246" name="直線コネクタ 245"/>
        <xdr:cNvCxnSpPr/>
      </xdr:nvCxnSpPr>
      <xdr:spPr>
        <a:xfrm flipV="1">
          <a:off x="1130300" y="16584707"/>
          <a:ext cx="889000" cy="6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7" name="フローチャート : 判断 246"/>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128021</xdr:rowOff>
    </xdr:from>
    <xdr:ext cx="534377" cy="259045"/>
    <xdr:sp macro="" textlink="">
      <xdr:nvSpPr>
        <xdr:cNvPr id="248" name="テキスト ボックス 247"/>
        <xdr:cNvSpPr txBox="1"/>
      </xdr:nvSpPr>
      <xdr:spPr>
        <a:xfrm>
          <a:off x="1752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49" name="フローチャート : 判断 248"/>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112610</xdr:rowOff>
    </xdr:from>
    <xdr:ext cx="534377" cy="259045"/>
    <xdr:sp macro="" textlink="">
      <xdr:nvSpPr>
        <xdr:cNvPr id="250" name="テキスト ボックス 249"/>
        <xdr:cNvSpPr txBox="1"/>
      </xdr:nvSpPr>
      <xdr:spPr>
        <a:xfrm>
          <a:off x="863111" y="1674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114827</xdr:rowOff>
    </xdr:from>
    <xdr:to>
      <xdr:col>6</xdr:col>
      <xdr:colOff>561975</xdr:colOff>
      <xdr:row>98</xdr:row>
      <xdr:rowOff>44977</xdr:rowOff>
    </xdr:to>
    <xdr:sp macro="" textlink="">
      <xdr:nvSpPr>
        <xdr:cNvPr id="256" name="円/楕円 255"/>
        <xdr:cNvSpPr/>
      </xdr:nvSpPr>
      <xdr:spPr>
        <a:xfrm>
          <a:off x="4584700" y="167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93254</xdr:rowOff>
    </xdr:from>
    <xdr:ext cx="534377" cy="259045"/>
    <xdr:sp macro="" textlink="">
      <xdr:nvSpPr>
        <xdr:cNvPr id="257" name="衛生費該当値テキスト"/>
        <xdr:cNvSpPr txBox="1"/>
      </xdr:nvSpPr>
      <xdr:spPr>
        <a:xfrm>
          <a:off x="4686300" y="1672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31,639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88291</xdr:rowOff>
    </xdr:from>
    <xdr:to>
      <xdr:col>5</xdr:col>
      <xdr:colOff>409575</xdr:colOff>
      <xdr:row>98</xdr:row>
      <xdr:rowOff>18441</xdr:rowOff>
    </xdr:to>
    <xdr:sp macro="" textlink="">
      <xdr:nvSpPr>
        <xdr:cNvPr id="258" name="円/楕円 257"/>
        <xdr:cNvSpPr/>
      </xdr:nvSpPr>
      <xdr:spPr>
        <a:xfrm>
          <a:off x="3746500" y="1671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9568</xdr:rowOff>
    </xdr:from>
    <xdr:ext cx="534377" cy="259045"/>
    <xdr:sp macro="" textlink="">
      <xdr:nvSpPr>
        <xdr:cNvPr id="259" name="テキスト ボックス 258"/>
        <xdr:cNvSpPr txBox="1"/>
      </xdr:nvSpPr>
      <xdr:spPr>
        <a:xfrm>
          <a:off x="3530111" y="1681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69926</xdr:rowOff>
    </xdr:from>
    <xdr:to>
      <xdr:col>4</xdr:col>
      <xdr:colOff>206375</xdr:colOff>
      <xdr:row>98</xdr:row>
      <xdr:rowOff>76</xdr:rowOff>
    </xdr:to>
    <xdr:sp macro="" textlink="">
      <xdr:nvSpPr>
        <xdr:cNvPr id="260" name="円/楕円 259"/>
        <xdr:cNvSpPr/>
      </xdr:nvSpPr>
      <xdr:spPr>
        <a:xfrm>
          <a:off x="2857500" y="1670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162653</xdr:rowOff>
    </xdr:from>
    <xdr:ext cx="534377" cy="259045"/>
    <xdr:sp macro="" textlink="">
      <xdr:nvSpPr>
        <xdr:cNvPr id="261" name="テキスト ボックス 260"/>
        <xdr:cNvSpPr txBox="1"/>
      </xdr:nvSpPr>
      <xdr:spPr>
        <a:xfrm>
          <a:off x="2641111" y="1679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74707</xdr:rowOff>
    </xdr:from>
    <xdr:to>
      <xdr:col>3</xdr:col>
      <xdr:colOff>3175</xdr:colOff>
      <xdr:row>97</xdr:row>
      <xdr:rowOff>4857</xdr:rowOff>
    </xdr:to>
    <xdr:sp macro="" textlink="">
      <xdr:nvSpPr>
        <xdr:cNvPr id="262" name="円/楕円 261"/>
        <xdr:cNvSpPr/>
      </xdr:nvSpPr>
      <xdr:spPr>
        <a:xfrm>
          <a:off x="1968500" y="1653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21384</xdr:rowOff>
    </xdr:from>
    <xdr:ext cx="534377" cy="259045"/>
    <xdr:sp macro="" textlink="">
      <xdr:nvSpPr>
        <xdr:cNvPr id="263" name="テキスト ボックス 262"/>
        <xdr:cNvSpPr txBox="1"/>
      </xdr:nvSpPr>
      <xdr:spPr>
        <a:xfrm>
          <a:off x="1752111" y="163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42,745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139097</xdr:rowOff>
    </xdr:from>
    <xdr:to>
      <xdr:col>1</xdr:col>
      <xdr:colOff>485775</xdr:colOff>
      <xdr:row>97</xdr:row>
      <xdr:rowOff>69247</xdr:rowOff>
    </xdr:to>
    <xdr:sp macro="" textlink="">
      <xdr:nvSpPr>
        <xdr:cNvPr id="264" name="円/楕円 263"/>
        <xdr:cNvSpPr/>
      </xdr:nvSpPr>
      <xdr:spPr>
        <a:xfrm>
          <a:off x="1079500" y="1659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85774</xdr:rowOff>
    </xdr:from>
    <xdr:ext cx="534377" cy="259045"/>
    <xdr:sp macro="" textlink="">
      <xdr:nvSpPr>
        <xdr:cNvPr id="265" name="テキスト ボックス 264"/>
        <xdr:cNvSpPr txBox="1"/>
      </xdr:nvSpPr>
      <xdr:spPr>
        <a:xfrm>
          <a:off x="863111" y="1637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109205</xdr:rowOff>
    </xdr:from>
    <xdr:to>
      <xdr:col>15</xdr:col>
      <xdr:colOff>180975</xdr:colOff>
      <xdr:row>38</xdr:row>
      <xdr:rowOff>123652</xdr:rowOff>
    </xdr:to>
    <xdr:cxnSp macro="">
      <xdr:nvCxnSpPr>
        <xdr:cNvPr id="292" name="直線コネクタ 291"/>
        <xdr:cNvCxnSpPr/>
      </xdr:nvCxnSpPr>
      <xdr:spPr>
        <a:xfrm>
          <a:off x="9639300" y="6624305"/>
          <a:ext cx="8382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83693</xdr:rowOff>
    </xdr:from>
    <xdr:to>
      <xdr:col>14</xdr:col>
      <xdr:colOff>28575</xdr:colOff>
      <xdr:row>38</xdr:row>
      <xdr:rowOff>109205</xdr:rowOff>
    </xdr:to>
    <xdr:cxnSp macro="">
      <xdr:nvCxnSpPr>
        <xdr:cNvPr id="295" name="直線コネクタ 294"/>
        <xdr:cNvCxnSpPr/>
      </xdr:nvCxnSpPr>
      <xdr:spPr>
        <a:xfrm>
          <a:off x="8750300" y="6598793"/>
          <a:ext cx="8890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6" name="フローチャート : 判断 295"/>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150426</xdr:rowOff>
    </xdr:from>
    <xdr:ext cx="469744" cy="259045"/>
    <xdr:sp macro="" textlink="">
      <xdr:nvSpPr>
        <xdr:cNvPr id="297" name="テキスト ボックス 296"/>
        <xdr:cNvSpPr txBox="1"/>
      </xdr:nvSpPr>
      <xdr:spPr>
        <a:xfrm>
          <a:off x="9404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83693</xdr:rowOff>
    </xdr:from>
    <xdr:to>
      <xdr:col>12</xdr:col>
      <xdr:colOff>511175</xdr:colOff>
      <xdr:row>38</xdr:row>
      <xdr:rowOff>94757</xdr:rowOff>
    </xdr:to>
    <xdr:cxnSp macro="">
      <xdr:nvCxnSpPr>
        <xdr:cNvPr id="298" name="直線コネクタ 297"/>
        <xdr:cNvCxnSpPr/>
      </xdr:nvCxnSpPr>
      <xdr:spPr>
        <a:xfrm flipV="1">
          <a:off x="7861300" y="6598793"/>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299" name="フローチャート : 判断 298"/>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136024</xdr:rowOff>
    </xdr:from>
    <xdr:ext cx="469744" cy="259045"/>
    <xdr:sp macro="" textlink="">
      <xdr:nvSpPr>
        <xdr:cNvPr id="300" name="テキスト ボックス 299"/>
        <xdr:cNvSpPr txBox="1"/>
      </xdr:nvSpPr>
      <xdr:spPr>
        <a:xfrm>
          <a:off x="8515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136180</xdr:rowOff>
    </xdr:from>
    <xdr:to>
      <xdr:col>11</xdr:col>
      <xdr:colOff>307975</xdr:colOff>
      <xdr:row>38</xdr:row>
      <xdr:rowOff>94757</xdr:rowOff>
    </xdr:to>
    <xdr:cxnSp macro="">
      <xdr:nvCxnSpPr>
        <xdr:cNvPr id="301" name="直線コネクタ 300"/>
        <xdr:cNvCxnSpPr/>
      </xdr:nvCxnSpPr>
      <xdr:spPr>
        <a:xfrm>
          <a:off x="6972300" y="6308380"/>
          <a:ext cx="889000" cy="30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2" name="フローチャート : 判断 301"/>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120662</xdr:rowOff>
    </xdr:from>
    <xdr:ext cx="469744" cy="259045"/>
    <xdr:sp macro="" textlink="">
      <xdr:nvSpPr>
        <xdr:cNvPr id="303" name="テキスト ボックス 302"/>
        <xdr:cNvSpPr txBox="1"/>
      </xdr:nvSpPr>
      <xdr:spPr>
        <a:xfrm>
          <a:off x="7626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4" name="フローチャート : 判断 303"/>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50593</xdr:rowOff>
    </xdr:from>
    <xdr:ext cx="469744" cy="259045"/>
    <xdr:sp macro="" textlink="">
      <xdr:nvSpPr>
        <xdr:cNvPr id="305" name="テキスト ボックス 304"/>
        <xdr:cNvSpPr txBox="1"/>
      </xdr:nvSpPr>
      <xdr:spPr>
        <a:xfrm>
          <a:off x="6737427" y="656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72852</xdr:rowOff>
    </xdr:from>
    <xdr:to>
      <xdr:col>15</xdr:col>
      <xdr:colOff>231775</xdr:colOff>
      <xdr:row>39</xdr:row>
      <xdr:rowOff>3002</xdr:rowOff>
    </xdr:to>
    <xdr:sp macro="" textlink="">
      <xdr:nvSpPr>
        <xdr:cNvPr id="311" name="円/楕円 310"/>
        <xdr:cNvSpPr/>
      </xdr:nvSpPr>
      <xdr:spPr>
        <a:xfrm>
          <a:off x="10426700" y="658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165350</xdr:rowOff>
    </xdr:from>
    <xdr:ext cx="378565" cy="259045"/>
    <xdr:sp macro="" textlink="">
      <xdr:nvSpPr>
        <xdr:cNvPr id="312" name="労働費該当値テキスト"/>
        <xdr:cNvSpPr txBox="1"/>
      </xdr:nvSpPr>
      <xdr:spPr>
        <a:xfrm>
          <a:off x="10528300" y="6509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58405</xdr:rowOff>
    </xdr:from>
    <xdr:to>
      <xdr:col>14</xdr:col>
      <xdr:colOff>79375</xdr:colOff>
      <xdr:row>38</xdr:row>
      <xdr:rowOff>160005</xdr:rowOff>
    </xdr:to>
    <xdr:sp macro="" textlink="">
      <xdr:nvSpPr>
        <xdr:cNvPr id="313" name="円/楕円 312"/>
        <xdr:cNvSpPr/>
      </xdr:nvSpPr>
      <xdr:spPr>
        <a:xfrm>
          <a:off x="9588500" y="657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151132</xdr:rowOff>
    </xdr:from>
    <xdr:ext cx="378565" cy="259045"/>
    <xdr:sp macro="" textlink="">
      <xdr:nvSpPr>
        <xdr:cNvPr id="314" name="テキスト ボックス 313"/>
        <xdr:cNvSpPr txBox="1"/>
      </xdr:nvSpPr>
      <xdr:spPr>
        <a:xfrm>
          <a:off x="9450017" y="666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32893</xdr:rowOff>
    </xdr:from>
    <xdr:to>
      <xdr:col>12</xdr:col>
      <xdr:colOff>561975</xdr:colOff>
      <xdr:row>38</xdr:row>
      <xdr:rowOff>134493</xdr:rowOff>
    </xdr:to>
    <xdr:sp macro="" textlink="">
      <xdr:nvSpPr>
        <xdr:cNvPr id="315" name="円/楕円 314"/>
        <xdr:cNvSpPr/>
      </xdr:nvSpPr>
      <xdr:spPr>
        <a:xfrm>
          <a:off x="8699500" y="65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125620</xdr:rowOff>
    </xdr:from>
    <xdr:ext cx="469744" cy="259045"/>
    <xdr:sp macro="" textlink="">
      <xdr:nvSpPr>
        <xdr:cNvPr id="316" name="テキスト ボックス 315"/>
        <xdr:cNvSpPr txBox="1"/>
      </xdr:nvSpPr>
      <xdr:spPr>
        <a:xfrm>
          <a:off x="8515427"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43957</xdr:rowOff>
    </xdr:from>
    <xdr:to>
      <xdr:col>11</xdr:col>
      <xdr:colOff>358775</xdr:colOff>
      <xdr:row>38</xdr:row>
      <xdr:rowOff>145557</xdr:rowOff>
    </xdr:to>
    <xdr:sp macro="" textlink="">
      <xdr:nvSpPr>
        <xdr:cNvPr id="317" name="円/楕円 316"/>
        <xdr:cNvSpPr/>
      </xdr:nvSpPr>
      <xdr:spPr>
        <a:xfrm>
          <a:off x="7810500" y="655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136684</xdr:rowOff>
    </xdr:from>
    <xdr:ext cx="378565" cy="259045"/>
    <xdr:sp macro="" textlink="">
      <xdr:nvSpPr>
        <xdr:cNvPr id="318" name="テキスト ボックス 317"/>
        <xdr:cNvSpPr txBox="1"/>
      </xdr:nvSpPr>
      <xdr:spPr>
        <a:xfrm>
          <a:off x="7672017" y="665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85380</xdr:rowOff>
    </xdr:from>
    <xdr:to>
      <xdr:col>10</xdr:col>
      <xdr:colOff>155575</xdr:colOff>
      <xdr:row>37</xdr:row>
      <xdr:rowOff>15530</xdr:rowOff>
    </xdr:to>
    <xdr:sp macro="" textlink="">
      <xdr:nvSpPr>
        <xdr:cNvPr id="319" name="円/楕円 318"/>
        <xdr:cNvSpPr/>
      </xdr:nvSpPr>
      <xdr:spPr>
        <a:xfrm>
          <a:off x="6921500" y="62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32057</xdr:rowOff>
    </xdr:from>
    <xdr:ext cx="469744" cy="259045"/>
    <xdr:sp macro="" textlink="">
      <xdr:nvSpPr>
        <xdr:cNvPr id="320" name="テキスト ボックス 319"/>
        <xdr:cNvSpPr txBox="1"/>
      </xdr:nvSpPr>
      <xdr:spPr>
        <a:xfrm>
          <a:off x="6737427" y="60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125070</xdr:rowOff>
    </xdr:from>
    <xdr:to>
      <xdr:col>15</xdr:col>
      <xdr:colOff>180975</xdr:colOff>
      <xdr:row>53</xdr:row>
      <xdr:rowOff>94170</xdr:rowOff>
    </xdr:to>
    <xdr:cxnSp macro="">
      <xdr:nvCxnSpPr>
        <xdr:cNvPr id="349" name="直線コネクタ 348"/>
        <xdr:cNvCxnSpPr/>
      </xdr:nvCxnSpPr>
      <xdr:spPr>
        <a:xfrm>
          <a:off x="9639300" y="9040470"/>
          <a:ext cx="838200" cy="14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39247</xdr:rowOff>
    </xdr:from>
    <xdr:ext cx="534377" cy="259045"/>
    <xdr:sp macro="" textlink="">
      <xdr:nvSpPr>
        <xdr:cNvPr id="350" name="農林水産業費平均値テキスト"/>
        <xdr:cNvSpPr txBox="1"/>
      </xdr:nvSpPr>
      <xdr:spPr>
        <a:xfrm>
          <a:off x="10528300" y="964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125070</xdr:rowOff>
    </xdr:from>
    <xdr:to>
      <xdr:col>14</xdr:col>
      <xdr:colOff>28575</xdr:colOff>
      <xdr:row>54</xdr:row>
      <xdr:rowOff>10693</xdr:rowOff>
    </xdr:to>
    <xdr:cxnSp macro="">
      <xdr:nvCxnSpPr>
        <xdr:cNvPr id="352" name="直線コネクタ 351"/>
        <xdr:cNvCxnSpPr/>
      </xdr:nvCxnSpPr>
      <xdr:spPr>
        <a:xfrm flipV="1">
          <a:off x="8750300" y="9040470"/>
          <a:ext cx="889000" cy="22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3" name="フローチャート : 判断 352"/>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55440</xdr:rowOff>
    </xdr:from>
    <xdr:ext cx="534377" cy="259045"/>
    <xdr:sp macro="" textlink="">
      <xdr:nvSpPr>
        <xdr:cNvPr id="354" name="テキスト ボックス 353"/>
        <xdr:cNvSpPr txBox="1"/>
      </xdr:nvSpPr>
      <xdr:spPr>
        <a:xfrm>
          <a:off x="9372111" y="96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114135</xdr:rowOff>
    </xdr:from>
    <xdr:to>
      <xdr:col>12</xdr:col>
      <xdr:colOff>511175</xdr:colOff>
      <xdr:row>54</xdr:row>
      <xdr:rowOff>10693</xdr:rowOff>
    </xdr:to>
    <xdr:cxnSp macro="">
      <xdr:nvCxnSpPr>
        <xdr:cNvPr id="355" name="直線コネクタ 354"/>
        <xdr:cNvCxnSpPr/>
      </xdr:nvCxnSpPr>
      <xdr:spPr>
        <a:xfrm>
          <a:off x="7861300" y="9200985"/>
          <a:ext cx="889000" cy="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6" name="フローチャート : 判断 355"/>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71252</xdr:rowOff>
    </xdr:from>
    <xdr:ext cx="534377" cy="259045"/>
    <xdr:sp macro="" textlink="">
      <xdr:nvSpPr>
        <xdr:cNvPr id="357" name="テキスト ボックス 356"/>
        <xdr:cNvSpPr txBox="1"/>
      </xdr:nvSpPr>
      <xdr:spPr>
        <a:xfrm>
          <a:off x="8483111" y="9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444</xdr:rowOff>
    </xdr:from>
    <xdr:to>
      <xdr:col>11</xdr:col>
      <xdr:colOff>307975</xdr:colOff>
      <xdr:row>53</xdr:row>
      <xdr:rowOff>114135</xdr:rowOff>
    </xdr:to>
    <xdr:cxnSp macro="">
      <xdr:nvCxnSpPr>
        <xdr:cNvPr id="358" name="直線コネクタ 357"/>
        <xdr:cNvCxnSpPr/>
      </xdr:nvCxnSpPr>
      <xdr:spPr>
        <a:xfrm>
          <a:off x="6972300" y="8915844"/>
          <a:ext cx="889000" cy="28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59" name="フローチャート : 判断 358"/>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124706</xdr:rowOff>
    </xdr:from>
    <xdr:ext cx="534377" cy="259045"/>
    <xdr:sp macro="" textlink="">
      <xdr:nvSpPr>
        <xdr:cNvPr id="360" name="テキスト ボックス 359"/>
        <xdr:cNvSpPr txBox="1"/>
      </xdr:nvSpPr>
      <xdr:spPr>
        <a:xfrm>
          <a:off x="7594111" y="97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61" name="フローチャート : 判断 360"/>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128287</xdr:rowOff>
    </xdr:from>
    <xdr:ext cx="534377" cy="259045"/>
    <xdr:sp macro="" textlink="">
      <xdr:nvSpPr>
        <xdr:cNvPr id="362" name="テキスト ボックス 361"/>
        <xdr:cNvSpPr txBox="1"/>
      </xdr:nvSpPr>
      <xdr:spPr>
        <a:xfrm>
          <a:off x="6705111" y="97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43370</xdr:rowOff>
    </xdr:from>
    <xdr:to>
      <xdr:col>15</xdr:col>
      <xdr:colOff>231775</xdr:colOff>
      <xdr:row>53</xdr:row>
      <xdr:rowOff>144970</xdr:rowOff>
    </xdr:to>
    <xdr:sp macro="" textlink="">
      <xdr:nvSpPr>
        <xdr:cNvPr id="368" name="円/楕円 367"/>
        <xdr:cNvSpPr/>
      </xdr:nvSpPr>
      <xdr:spPr>
        <a:xfrm>
          <a:off x="10426700" y="913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66247</xdr:rowOff>
    </xdr:from>
    <xdr:ext cx="534377" cy="259045"/>
    <xdr:sp macro="" textlink="">
      <xdr:nvSpPr>
        <xdr:cNvPr id="369" name="農林水産業費該当値テキスト"/>
        <xdr:cNvSpPr txBox="1"/>
      </xdr:nvSpPr>
      <xdr:spPr>
        <a:xfrm>
          <a:off x="10528300" y="89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25,695</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74270</xdr:rowOff>
    </xdr:from>
    <xdr:to>
      <xdr:col>14</xdr:col>
      <xdr:colOff>79375</xdr:colOff>
      <xdr:row>53</xdr:row>
      <xdr:rowOff>4420</xdr:rowOff>
    </xdr:to>
    <xdr:sp macro="" textlink="">
      <xdr:nvSpPr>
        <xdr:cNvPr id="370" name="円/楕円 369"/>
        <xdr:cNvSpPr/>
      </xdr:nvSpPr>
      <xdr:spPr>
        <a:xfrm>
          <a:off x="9588500" y="898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20947</xdr:rowOff>
    </xdr:from>
    <xdr:ext cx="534377" cy="259045"/>
    <xdr:sp macro="" textlink="">
      <xdr:nvSpPr>
        <xdr:cNvPr id="371" name="テキスト ボックス 370"/>
        <xdr:cNvSpPr txBox="1"/>
      </xdr:nvSpPr>
      <xdr:spPr>
        <a:xfrm>
          <a:off x="9372111" y="876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29,384</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131343</xdr:rowOff>
    </xdr:from>
    <xdr:to>
      <xdr:col>12</xdr:col>
      <xdr:colOff>561975</xdr:colOff>
      <xdr:row>54</xdr:row>
      <xdr:rowOff>61493</xdr:rowOff>
    </xdr:to>
    <xdr:sp macro="" textlink="">
      <xdr:nvSpPr>
        <xdr:cNvPr id="372" name="円/楕円 371"/>
        <xdr:cNvSpPr/>
      </xdr:nvSpPr>
      <xdr:spPr>
        <a:xfrm>
          <a:off x="8699500" y="921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78020</xdr:rowOff>
    </xdr:from>
    <xdr:ext cx="534377" cy="259045"/>
    <xdr:sp macro="" textlink="">
      <xdr:nvSpPr>
        <xdr:cNvPr id="373" name="テキスト ボックス 372"/>
        <xdr:cNvSpPr txBox="1"/>
      </xdr:nvSpPr>
      <xdr:spPr>
        <a:xfrm>
          <a:off x="8483111" y="899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23,386</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63335</xdr:rowOff>
    </xdr:from>
    <xdr:to>
      <xdr:col>11</xdr:col>
      <xdr:colOff>358775</xdr:colOff>
      <xdr:row>53</xdr:row>
      <xdr:rowOff>164935</xdr:rowOff>
    </xdr:to>
    <xdr:sp macro="" textlink="">
      <xdr:nvSpPr>
        <xdr:cNvPr id="374" name="円/楕円 373"/>
        <xdr:cNvSpPr/>
      </xdr:nvSpPr>
      <xdr:spPr>
        <a:xfrm>
          <a:off x="7810500" y="91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10012</xdr:rowOff>
    </xdr:from>
    <xdr:ext cx="534377" cy="259045"/>
    <xdr:sp macro="" textlink="">
      <xdr:nvSpPr>
        <xdr:cNvPr id="375" name="テキスト ボックス 374"/>
        <xdr:cNvSpPr txBox="1"/>
      </xdr:nvSpPr>
      <xdr:spPr>
        <a:xfrm>
          <a:off x="7594111" y="892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25,171</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121094</xdr:rowOff>
    </xdr:from>
    <xdr:to>
      <xdr:col>10</xdr:col>
      <xdr:colOff>155575</xdr:colOff>
      <xdr:row>52</xdr:row>
      <xdr:rowOff>51244</xdr:rowOff>
    </xdr:to>
    <xdr:sp macro="" textlink="">
      <xdr:nvSpPr>
        <xdr:cNvPr id="376" name="円/楕円 375"/>
        <xdr:cNvSpPr/>
      </xdr:nvSpPr>
      <xdr:spPr>
        <a:xfrm>
          <a:off x="6921500" y="886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67771</xdr:rowOff>
    </xdr:from>
    <xdr:ext cx="534377" cy="259045"/>
    <xdr:sp macro="" textlink="">
      <xdr:nvSpPr>
        <xdr:cNvPr id="377" name="テキスト ボックス 376"/>
        <xdr:cNvSpPr txBox="1"/>
      </xdr:nvSpPr>
      <xdr:spPr>
        <a:xfrm>
          <a:off x="6705111" y="86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19799</xdr:rowOff>
    </xdr:from>
    <xdr:to>
      <xdr:col>15</xdr:col>
      <xdr:colOff>180975</xdr:colOff>
      <xdr:row>77</xdr:row>
      <xdr:rowOff>99444</xdr:rowOff>
    </xdr:to>
    <xdr:cxnSp macro="">
      <xdr:nvCxnSpPr>
        <xdr:cNvPr id="404" name="直線コネクタ 403"/>
        <xdr:cNvCxnSpPr/>
      </xdr:nvCxnSpPr>
      <xdr:spPr>
        <a:xfrm flipV="1">
          <a:off x="9639300" y="13221449"/>
          <a:ext cx="838200" cy="7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99444</xdr:rowOff>
    </xdr:from>
    <xdr:to>
      <xdr:col>14</xdr:col>
      <xdr:colOff>28575</xdr:colOff>
      <xdr:row>77</xdr:row>
      <xdr:rowOff>147176</xdr:rowOff>
    </xdr:to>
    <xdr:cxnSp macro="">
      <xdr:nvCxnSpPr>
        <xdr:cNvPr id="407" name="直線コネクタ 406"/>
        <xdr:cNvCxnSpPr/>
      </xdr:nvCxnSpPr>
      <xdr:spPr>
        <a:xfrm flipV="1">
          <a:off x="8750300" y="13301094"/>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8" name="フローチャート : 判断 407"/>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146583</xdr:rowOff>
    </xdr:from>
    <xdr:ext cx="469744" cy="259045"/>
    <xdr:sp macro="" textlink="">
      <xdr:nvSpPr>
        <xdr:cNvPr id="409" name="テキスト ボックス 408"/>
        <xdr:cNvSpPr txBox="1"/>
      </xdr:nvSpPr>
      <xdr:spPr>
        <a:xfrm>
          <a:off x="9404427"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147176</xdr:rowOff>
    </xdr:from>
    <xdr:to>
      <xdr:col>12</xdr:col>
      <xdr:colOff>511175</xdr:colOff>
      <xdr:row>78</xdr:row>
      <xdr:rowOff>29697</xdr:rowOff>
    </xdr:to>
    <xdr:cxnSp macro="">
      <xdr:nvCxnSpPr>
        <xdr:cNvPr id="410" name="直線コネクタ 409"/>
        <xdr:cNvCxnSpPr/>
      </xdr:nvCxnSpPr>
      <xdr:spPr>
        <a:xfrm flipV="1">
          <a:off x="7861300" y="13348826"/>
          <a:ext cx="889000" cy="5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1" name="フローチャート : 判断 410"/>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9906</xdr:rowOff>
    </xdr:from>
    <xdr:ext cx="469744" cy="259045"/>
    <xdr:sp macro="" textlink="">
      <xdr:nvSpPr>
        <xdr:cNvPr id="412" name="テキスト ボックス 411"/>
        <xdr:cNvSpPr txBox="1"/>
      </xdr:nvSpPr>
      <xdr:spPr>
        <a:xfrm>
          <a:off x="8515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29697</xdr:rowOff>
    </xdr:from>
    <xdr:to>
      <xdr:col>11</xdr:col>
      <xdr:colOff>307975</xdr:colOff>
      <xdr:row>78</xdr:row>
      <xdr:rowOff>45059</xdr:rowOff>
    </xdr:to>
    <xdr:cxnSp macro="">
      <xdr:nvCxnSpPr>
        <xdr:cNvPr id="413" name="直線コネクタ 412"/>
        <xdr:cNvCxnSpPr/>
      </xdr:nvCxnSpPr>
      <xdr:spPr>
        <a:xfrm flipV="1">
          <a:off x="6972300" y="13402797"/>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4" name="フローチャート : 判断 413"/>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19347</xdr:rowOff>
    </xdr:from>
    <xdr:ext cx="469744" cy="259045"/>
    <xdr:sp macro="" textlink="">
      <xdr:nvSpPr>
        <xdr:cNvPr id="415" name="テキスト ボックス 414"/>
        <xdr:cNvSpPr txBox="1"/>
      </xdr:nvSpPr>
      <xdr:spPr>
        <a:xfrm>
          <a:off x="7626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6" name="フローチャート : 判断 415"/>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12557</xdr:rowOff>
    </xdr:from>
    <xdr:ext cx="469744" cy="259045"/>
    <xdr:sp macro="" textlink="">
      <xdr:nvSpPr>
        <xdr:cNvPr id="417" name="テキスト ボックス 416"/>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140449</xdr:rowOff>
    </xdr:from>
    <xdr:to>
      <xdr:col>15</xdr:col>
      <xdr:colOff>231775</xdr:colOff>
      <xdr:row>77</xdr:row>
      <xdr:rowOff>70599</xdr:rowOff>
    </xdr:to>
    <xdr:sp macro="" textlink="">
      <xdr:nvSpPr>
        <xdr:cNvPr id="423" name="円/楕円 422"/>
        <xdr:cNvSpPr/>
      </xdr:nvSpPr>
      <xdr:spPr>
        <a:xfrm>
          <a:off x="10426700" y="131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118876</xdr:rowOff>
    </xdr:from>
    <xdr:ext cx="534377" cy="259045"/>
    <xdr:sp macro="" textlink="">
      <xdr:nvSpPr>
        <xdr:cNvPr id="424" name="商工費該当値テキスト"/>
        <xdr:cNvSpPr txBox="1"/>
      </xdr:nvSpPr>
      <xdr:spPr>
        <a:xfrm>
          <a:off x="10528300"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12,745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48644</xdr:rowOff>
    </xdr:from>
    <xdr:to>
      <xdr:col>14</xdr:col>
      <xdr:colOff>79375</xdr:colOff>
      <xdr:row>77</xdr:row>
      <xdr:rowOff>150244</xdr:rowOff>
    </xdr:to>
    <xdr:sp macro="" textlink="">
      <xdr:nvSpPr>
        <xdr:cNvPr id="425" name="円/楕円 424"/>
        <xdr:cNvSpPr/>
      </xdr:nvSpPr>
      <xdr:spPr>
        <a:xfrm>
          <a:off x="9588500" y="1325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166771</xdr:rowOff>
    </xdr:from>
    <xdr:ext cx="469744" cy="259045"/>
    <xdr:sp macro="" textlink="">
      <xdr:nvSpPr>
        <xdr:cNvPr id="426" name="テキスト ボックス 425"/>
        <xdr:cNvSpPr txBox="1"/>
      </xdr:nvSpPr>
      <xdr:spPr>
        <a:xfrm>
          <a:off x="9404427" y="1302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96376</xdr:rowOff>
    </xdr:from>
    <xdr:to>
      <xdr:col>12</xdr:col>
      <xdr:colOff>561975</xdr:colOff>
      <xdr:row>78</xdr:row>
      <xdr:rowOff>26526</xdr:rowOff>
    </xdr:to>
    <xdr:sp macro="" textlink="">
      <xdr:nvSpPr>
        <xdr:cNvPr id="427" name="円/楕円 426"/>
        <xdr:cNvSpPr/>
      </xdr:nvSpPr>
      <xdr:spPr>
        <a:xfrm>
          <a:off x="8699500" y="1329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17653</xdr:rowOff>
    </xdr:from>
    <xdr:ext cx="469744" cy="259045"/>
    <xdr:sp macro="" textlink="">
      <xdr:nvSpPr>
        <xdr:cNvPr id="428" name="テキスト ボックス 427"/>
        <xdr:cNvSpPr txBox="1"/>
      </xdr:nvSpPr>
      <xdr:spPr>
        <a:xfrm>
          <a:off x="8515427" y="1339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150347</xdr:rowOff>
    </xdr:from>
    <xdr:to>
      <xdr:col>11</xdr:col>
      <xdr:colOff>358775</xdr:colOff>
      <xdr:row>78</xdr:row>
      <xdr:rowOff>80497</xdr:rowOff>
    </xdr:to>
    <xdr:sp macro="" textlink="">
      <xdr:nvSpPr>
        <xdr:cNvPr id="429" name="円/楕円 428"/>
        <xdr:cNvSpPr/>
      </xdr:nvSpPr>
      <xdr:spPr>
        <a:xfrm>
          <a:off x="7810500" y="1335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71624</xdr:rowOff>
    </xdr:from>
    <xdr:ext cx="469744" cy="259045"/>
    <xdr:sp macro="" textlink="">
      <xdr:nvSpPr>
        <xdr:cNvPr id="430" name="テキスト ボックス 429"/>
        <xdr:cNvSpPr txBox="1"/>
      </xdr:nvSpPr>
      <xdr:spPr>
        <a:xfrm>
          <a:off x="7626427" y="1344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165709</xdr:rowOff>
    </xdr:from>
    <xdr:to>
      <xdr:col>10</xdr:col>
      <xdr:colOff>155575</xdr:colOff>
      <xdr:row>78</xdr:row>
      <xdr:rowOff>95859</xdr:rowOff>
    </xdr:to>
    <xdr:sp macro="" textlink="">
      <xdr:nvSpPr>
        <xdr:cNvPr id="431" name="円/楕円 430"/>
        <xdr:cNvSpPr/>
      </xdr:nvSpPr>
      <xdr:spPr>
        <a:xfrm>
          <a:off x="6921500" y="1336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86986</xdr:rowOff>
    </xdr:from>
    <xdr:ext cx="469744" cy="259045"/>
    <xdr:sp macro="" textlink="">
      <xdr:nvSpPr>
        <xdr:cNvPr id="432" name="テキスト ボックス 431"/>
        <xdr:cNvSpPr txBox="1"/>
      </xdr:nvSpPr>
      <xdr:spPr>
        <a:xfrm>
          <a:off x="6737427" y="1346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118593</xdr:rowOff>
    </xdr:from>
    <xdr:to>
      <xdr:col>15</xdr:col>
      <xdr:colOff>180975</xdr:colOff>
      <xdr:row>95</xdr:row>
      <xdr:rowOff>121507</xdr:rowOff>
    </xdr:to>
    <xdr:cxnSp macro="">
      <xdr:nvCxnSpPr>
        <xdr:cNvPr id="462" name="直線コネクタ 461"/>
        <xdr:cNvCxnSpPr/>
      </xdr:nvCxnSpPr>
      <xdr:spPr>
        <a:xfrm>
          <a:off x="9639300" y="16234893"/>
          <a:ext cx="838200" cy="17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47820</xdr:rowOff>
    </xdr:from>
    <xdr:ext cx="534377" cy="259045"/>
    <xdr:sp macro="" textlink="">
      <xdr:nvSpPr>
        <xdr:cNvPr id="463" name="土木費平均値テキスト"/>
        <xdr:cNvSpPr txBox="1"/>
      </xdr:nvSpPr>
      <xdr:spPr>
        <a:xfrm>
          <a:off x="10528300" y="1650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118593</xdr:rowOff>
    </xdr:from>
    <xdr:to>
      <xdr:col>14</xdr:col>
      <xdr:colOff>28575</xdr:colOff>
      <xdr:row>95</xdr:row>
      <xdr:rowOff>48222</xdr:rowOff>
    </xdr:to>
    <xdr:cxnSp macro="">
      <xdr:nvCxnSpPr>
        <xdr:cNvPr id="465" name="直線コネクタ 464"/>
        <xdr:cNvCxnSpPr/>
      </xdr:nvCxnSpPr>
      <xdr:spPr>
        <a:xfrm flipV="1">
          <a:off x="8750300" y="16234893"/>
          <a:ext cx="889000" cy="10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6" name="フローチャート : 判断 465"/>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86682</xdr:rowOff>
    </xdr:from>
    <xdr:ext cx="534377" cy="259045"/>
    <xdr:sp macro="" textlink="">
      <xdr:nvSpPr>
        <xdr:cNvPr id="467" name="テキスト ボックス 466"/>
        <xdr:cNvSpPr txBox="1"/>
      </xdr:nvSpPr>
      <xdr:spPr>
        <a:xfrm>
          <a:off x="9372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100724</xdr:rowOff>
    </xdr:from>
    <xdr:to>
      <xdr:col>12</xdr:col>
      <xdr:colOff>511175</xdr:colOff>
      <xdr:row>95</xdr:row>
      <xdr:rowOff>48222</xdr:rowOff>
    </xdr:to>
    <xdr:cxnSp macro="">
      <xdr:nvCxnSpPr>
        <xdr:cNvPr id="468" name="直線コネクタ 467"/>
        <xdr:cNvCxnSpPr/>
      </xdr:nvCxnSpPr>
      <xdr:spPr>
        <a:xfrm>
          <a:off x="7861300" y="16217024"/>
          <a:ext cx="889000" cy="11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69" name="フローチャート : 判断 468"/>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57173</xdr:rowOff>
    </xdr:from>
    <xdr:ext cx="534377" cy="259045"/>
    <xdr:sp macro="" textlink="">
      <xdr:nvSpPr>
        <xdr:cNvPr id="470" name="テキスト ボックス 469"/>
        <xdr:cNvSpPr txBox="1"/>
      </xdr:nvSpPr>
      <xdr:spPr>
        <a:xfrm>
          <a:off x="8483111" y="1651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100724</xdr:rowOff>
    </xdr:from>
    <xdr:to>
      <xdr:col>11</xdr:col>
      <xdr:colOff>307975</xdr:colOff>
      <xdr:row>96</xdr:row>
      <xdr:rowOff>13227</xdr:rowOff>
    </xdr:to>
    <xdr:cxnSp macro="">
      <xdr:nvCxnSpPr>
        <xdr:cNvPr id="471" name="直線コネクタ 470"/>
        <xdr:cNvCxnSpPr/>
      </xdr:nvCxnSpPr>
      <xdr:spPr>
        <a:xfrm flipV="1">
          <a:off x="6972300" y="16217024"/>
          <a:ext cx="889000" cy="25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2" name="フローチャート : 判断 471"/>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14464</xdr:rowOff>
    </xdr:from>
    <xdr:ext cx="534377" cy="259045"/>
    <xdr:sp macro="" textlink="">
      <xdr:nvSpPr>
        <xdr:cNvPr id="473" name="テキスト ボックス 472"/>
        <xdr:cNvSpPr txBox="1"/>
      </xdr:nvSpPr>
      <xdr:spPr>
        <a:xfrm>
          <a:off x="7594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4" name="フローチャート : 判断 473"/>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164253</xdr:rowOff>
    </xdr:from>
    <xdr:ext cx="534377" cy="259045"/>
    <xdr:sp macro="" textlink="">
      <xdr:nvSpPr>
        <xdr:cNvPr id="475" name="テキスト ボックス 474"/>
        <xdr:cNvSpPr txBox="1"/>
      </xdr:nvSpPr>
      <xdr:spPr>
        <a:xfrm>
          <a:off x="6705111" y="1662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70707</xdr:rowOff>
    </xdr:from>
    <xdr:to>
      <xdr:col>15</xdr:col>
      <xdr:colOff>231775</xdr:colOff>
      <xdr:row>96</xdr:row>
      <xdr:rowOff>857</xdr:rowOff>
    </xdr:to>
    <xdr:sp macro="" textlink="">
      <xdr:nvSpPr>
        <xdr:cNvPr id="481" name="円/楕円 480"/>
        <xdr:cNvSpPr/>
      </xdr:nvSpPr>
      <xdr:spPr>
        <a:xfrm>
          <a:off x="10426700" y="1635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93584</xdr:rowOff>
    </xdr:from>
    <xdr:ext cx="534377" cy="259045"/>
    <xdr:sp macro="" textlink="">
      <xdr:nvSpPr>
        <xdr:cNvPr id="482" name="土木費該当値テキスト"/>
        <xdr:cNvSpPr txBox="1"/>
      </xdr:nvSpPr>
      <xdr:spPr>
        <a:xfrm>
          <a:off x="10528300" y="1620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51,955</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67793</xdr:rowOff>
    </xdr:from>
    <xdr:to>
      <xdr:col>14</xdr:col>
      <xdr:colOff>79375</xdr:colOff>
      <xdr:row>94</xdr:row>
      <xdr:rowOff>169393</xdr:rowOff>
    </xdr:to>
    <xdr:sp macro="" textlink="">
      <xdr:nvSpPr>
        <xdr:cNvPr id="483" name="円/楕円 482"/>
        <xdr:cNvSpPr/>
      </xdr:nvSpPr>
      <xdr:spPr>
        <a:xfrm>
          <a:off x="9588500" y="1618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14470</xdr:rowOff>
    </xdr:from>
    <xdr:ext cx="534377" cy="259045"/>
    <xdr:sp macro="" textlink="">
      <xdr:nvSpPr>
        <xdr:cNvPr id="484" name="テキスト ボックス 483"/>
        <xdr:cNvSpPr txBox="1"/>
      </xdr:nvSpPr>
      <xdr:spPr>
        <a:xfrm>
          <a:off x="9372111" y="159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61,108</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168872</xdr:rowOff>
    </xdr:from>
    <xdr:to>
      <xdr:col>12</xdr:col>
      <xdr:colOff>561975</xdr:colOff>
      <xdr:row>95</xdr:row>
      <xdr:rowOff>99022</xdr:rowOff>
    </xdr:to>
    <xdr:sp macro="" textlink="">
      <xdr:nvSpPr>
        <xdr:cNvPr id="485" name="円/楕円 484"/>
        <xdr:cNvSpPr/>
      </xdr:nvSpPr>
      <xdr:spPr>
        <a:xfrm>
          <a:off x="8699500" y="1628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115549</xdr:rowOff>
    </xdr:from>
    <xdr:ext cx="534377" cy="259045"/>
    <xdr:sp macro="" textlink="">
      <xdr:nvSpPr>
        <xdr:cNvPr id="486" name="テキスト ボックス 485"/>
        <xdr:cNvSpPr txBox="1"/>
      </xdr:nvSpPr>
      <xdr:spPr>
        <a:xfrm>
          <a:off x="8483111" y="1606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55,802</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49924</xdr:rowOff>
    </xdr:from>
    <xdr:to>
      <xdr:col>11</xdr:col>
      <xdr:colOff>358775</xdr:colOff>
      <xdr:row>94</xdr:row>
      <xdr:rowOff>151524</xdr:rowOff>
    </xdr:to>
    <xdr:sp macro="" textlink="">
      <xdr:nvSpPr>
        <xdr:cNvPr id="487" name="円/楕円 486"/>
        <xdr:cNvSpPr/>
      </xdr:nvSpPr>
      <xdr:spPr>
        <a:xfrm>
          <a:off x="7810500" y="1616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168051</xdr:rowOff>
    </xdr:from>
    <xdr:ext cx="534377" cy="259045"/>
    <xdr:sp macro="" textlink="">
      <xdr:nvSpPr>
        <xdr:cNvPr id="488" name="テキスト ボックス 487"/>
        <xdr:cNvSpPr txBox="1"/>
      </xdr:nvSpPr>
      <xdr:spPr>
        <a:xfrm>
          <a:off x="7594111" y="159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62,046</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133877</xdr:rowOff>
    </xdr:from>
    <xdr:to>
      <xdr:col>10</xdr:col>
      <xdr:colOff>155575</xdr:colOff>
      <xdr:row>96</xdr:row>
      <xdr:rowOff>64027</xdr:rowOff>
    </xdr:to>
    <xdr:sp macro="" textlink="">
      <xdr:nvSpPr>
        <xdr:cNvPr id="489" name="円/楕円 488"/>
        <xdr:cNvSpPr/>
      </xdr:nvSpPr>
      <xdr:spPr>
        <a:xfrm>
          <a:off x="6921500" y="1642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80554</xdr:rowOff>
    </xdr:from>
    <xdr:ext cx="534377" cy="259045"/>
    <xdr:sp macro="" textlink="">
      <xdr:nvSpPr>
        <xdr:cNvPr id="490" name="テキスト ボックス 489"/>
        <xdr:cNvSpPr txBox="1"/>
      </xdr:nvSpPr>
      <xdr:spPr>
        <a:xfrm>
          <a:off x="6705111" y="161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97828</xdr:rowOff>
    </xdr:from>
    <xdr:to>
      <xdr:col>23</xdr:col>
      <xdr:colOff>517525</xdr:colOff>
      <xdr:row>37</xdr:row>
      <xdr:rowOff>153454</xdr:rowOff>
    </xdr:to>
    <xdr:cxnSp macro="">
      <xdr:nvCxnSpPr>
        <xdr:cNvPr id="520" name="直線コネクタ 519"/>
        <xdr:cNvCxnSpPr/>
      </xdr:nvCxnSpPr>
      <xdr:spPr>
        <a:xfrm>
          <a:off x="15481300" y="6270028"/>
          <a:ext cx="838200" cy="22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97828</xdr:rowOff>
    </xdr:from>
    <xdr:to>
      <xdr:col>22</xdr:col>
      <xdr:colOff>365125</xdr:colOff>
      <xdr:row>37</xdr:row>
      <xdr:rowOff>113182</xdr:rowOff>
    </xdr:to>
    <xdr:cxnSp macro="">
      <xdr:nvCxnSpPr>
        <xdr:cNvPr id="523" name="直線コネクタ 522"/>
        <xdr:cNvCxnSpPr/>
      </xdr:nvCxnSpPr>
      <xdr:spPr>
        <a:xfrm flipV="1">
          <a:off x="14592300" y="6270028"/>
          <a:ext cx="889000" cy="18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4" name="フローチャート : 判断 523"/>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152747</xdr:rowOff>
    </xdr:from>
    <xdr:ext cx="534377" cy="259045"/>
    <xdr:sp macro="" textlink="">
      <xdr:nvSpPr>
        <xdr:cNvPr id="525" name="テキスト ボックス 524"/>
        <xdr:cNvSpPr txBox="1"/>
      </xdr:nvSpPr>
      <xdr:spPr>
        <a:xfrm>
          <a:off x="15214111" y="64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113182</xdr:rowOff>
    </xdr:from>
    <xdr:to>
      <xdr:col>21</xdr:col>
      <xdr:colOff>161925</xdr:colOff>
      <xdr:row>38</xdr:row>
      <xdr:rowOff>122365</xdr:rowOff>
    </xdr:to>
    <xdr:cxnSp macro="">
      <xdr:nvCxnSpPr>
        <xdr:cNvPr id="526" name="直線コネクタ 525"/>
        <xdr:cNvCxnSpPr/>
      </xdr:nvCxnSpPr>
      <xdr:spPr>
        <a:xfrm flipV="1">
          <a:off x="13703300" y="6456832"/>
          <a:ext cx="889000" cy="18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7" name="フローチャート : 判断 526"/>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4957</xdr:rowOff>
    </xdr:from>
    <xdr:ext cx="534377" cy="259045"/>
    <xdr:sp macro="" textlink="">
      <xdr:nvSpPr>
        <xdr:cNvPr id="528" name="テキスト ボックス 527"/>
        <xdr:cNvSpPr txBox="1"/>
      </xdr:nvSpPr>
      <xdr:spPr>
        <a:xfrm>
          <a:off x="14325111" y="65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92913</xdr:rowOff>
    </xdr:from>
    <xdr:to>
      <xdr:col>19</xdr:col>
      <xdr:colOff>644525</xdr:colOff>
      <xdr:row>38</xdr:row>
      <xdr:rowOff>122365</xdr:rowOff>
    </xdr:to>
    <xdr:cxnSp macro="">
      <xdr:nvCxnSpPr>
        <xdr:cNvPr id="529" name="直線コネクタ 528"/>
        <xdr:cNvCxnSpPr/>
      </xdr:nvCxnSpPr>
      <xdr:spPr>
        <a:xfrm>
          <a:off x="12814300" y="6608013"/>
          <a:ext cx="889000" cy="2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30" name="フローチャート : 判断 529"/>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60913</xdr:rowOff>
    </xdr:from>
    <xdr:ext cx="534377" cy="259045"/>
    <xdr:sp macro="" textlink="">
      <xdr:nvSpPr>
        <xdr:cNvPr id="531" name="テキスト ボックス 530"/>
        <xdr:cNvSpPr txBox="1"/>
      </xdr:nvSpPr>
      <xdr:spPr>
        <a:xfrm>
          <a:off x="13436111" y="62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2" name="フローチャート : 判断 531"/>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72115</xdr:rowOff>
    </xdr:from>
    <xdr:ext cx="534377" cy="259045"/>
    <xdr:sp macro="" textlink="">
      <xdr:nvSpPr>
        <xdr:cNvPr id="533" name="テキスト ボックス 532"/>
        <xdr:cNvSpPr txBox="1"/>
      </xdr:nvSpPr>
      <xdr:spPr>
        <a:xfrm>
          <a:off x="12547111" y="62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102654</xdr:rowOff>
    </xdr:from>
    <xdr:to>
      <xdr:col>23</xdr:col>
      <xdr:colOff>568325</xdr:colOff>
      <xdr:row>38</xdr:row>
      <xdr:rowOff>32804</xdr:rowOff>
    </xdr:to>
    <xdr:sp macro="" textlink="">
      <xdr:nvSpPr>
        <xdr:cNvPr id="539" name="円/楕円 538"/>
        <xdr:cNvSpPr/>
      </xdr:nvSpPr>
      <xdr:spPr>
        <a:xfrm>
          <a:off x="16268700" y="644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81081</xdr:rowOff>
    </xdr:from>
    <xdr:ext cx="534377" cy="259045"/>
    <xdr:sp macro="" textlink="">
      <xdr:nvSpPr>
        <xdr:cNvPr id="540" name="消防費該当値テキスト"/>
        <xdr:cNvSpPr txBox="1"/>
      </xdr:nvSpPr>
      <xdr:spPr>
        <a:xfrm>
          <a:off x="16370300"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16,139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47028</xdr:rowOff>
    </xdr:from>
    <xdr:to>
      <xdr:col>22</xdr:col>
      <xdr:colOff>415925</xdr:colOff>
      <xdr:row>36</xdr:row>
      <xdr:rowOff>148628</xdr:rowOff>
    </xdr:to>
    <xdr:sp macro="" textlink="">
      <xdr:nvSpPr>
        <xdr:cNvPr id="541" name="円/楕円 540"/>
        <xdr:cNvSpPr/>
      </xdr:nvSpPr>
      <xdr:spPr>
        <a:xfrm>
          <a:off x="15430500" y="62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165155</xdr:rowOff>
    </xdr:from>
    <xdr:ext cx="534377" cy="259045"/>
    <xdr:sp macro="" textlink="">
      <xdr:nvSpPr>
        <xdr:cNvPr id="542" name="テキスト ボックス 541"/>
        <xdr:cNvSpPr txBox="1"/>
      </xdr:nvSpPr>
      <xdr:spPr>
        <a:xfrm>
          <a:off x="15214111" y="599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62382</xdr:rowOff>
    </xdr:from>
    <xdr:to>
      <xdr:col>21</xdr:col>
      <xdr:colOff>212725</xdr:colOff>
      <xdr:row>37</xdr:row>
      <xdr:rowOff>163982</xdr:rowOff>
    </xdr:to>
    <xdr:sp macro="" textlink="">
      <xdr:nvSpPr>
        <xdr:cNvPr id="543" name="円/楕円 542"/>
        <xdr:cNvSpPr/>
      </xdr:nvSpPr>
      <xdr:spPr>
        <a:xfrm>
          <a:off x="14541500" y="64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9059</xdr:rowOff>
    </xdr:from>
    <xdr:ext cx="534377" cy="259045"/>
    <xdr:sp macro="" textlink="">
      <xdr:nvSpPr>
        <xdr:cNvPr id="544" name="テキスト ボックス 543"/>
        <xdr:cNvSpPr txBox="1"/>
      </xdr:nvSpPr>
      <xdr:spPr>
        <a:xfrm>
          <a:off x="14325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71565</xdr:rowOff>
    </xdr:from>
    <xdr:to>
      <xdr:col>20</xdr:col>
      <xdr:colOff>9525</xdr:colOff>
      <xdr:row>39</xdr:row>
      <xdr:rowOff>1715</xdr:rowOff>
    </xdr:to>
    <xdr:sp macro="" textlink="">
      <xdr:nvSpPr>
        <xdr:cNvPr id="545" name="円/楕円 544"/>
        <xdr:cNvSpPr/>
      </xdr:nvSpPr>
      <xdr:spPr>
        <a:xfrm>
          <a:off x="13652500" y="65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164292</xdr:rowOff>
    </xdr:from>
    <xdr:ext cx="534377" cy="259045"/>
    <xdr:sp macro="" textlink="">
      <xdr:nvSpPr>
        <xdr:cNvPr id="546" name="テキスト ボックス 545"/>
        <xdr:cNvSpPr txBox="1"/>
      </xdr:nvSpPr>
      <xdr:spPr>
        <a:xfrm>
          <a:off x="13436111" y="66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42113</xdr:rowOff>
    </xdr:from>
    <xdr:to>
      <xdr:col>18</xdr:col>
      <xdr:colOff>492125</xdr:colOff>
      <xdr:row>38</xdr:row>
      <xdr:rowOff>143713</xdr:rowOff>
    </xdr:to>
    <xdr:sp macro="" textlink="">
      <xdr:nvSpPr>
        <xdr:cNvPr id="547" name="円/楕円 546"/>
        <xdr:cNvSpPr/>
      </xdr:nvSpPr>
      <xdr:spPr>
        <a:xfrm>
          <a:off x="12763500" y="65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134840</xdr:rowOff>
    </xdr:from>
    <xdr:ext cx="534377" cy="259045"/>
    <xdr:sp macro="" textlink="">
      <xdr:nvSpPr>
        <xdr:cNvPr id="548" name="テキスト ボックス 547"/>
        <xdr:cNvSpPr txBox="1"/>
      </xdr:nvSpPr>
      <xdr:spPr>
        <a:xfrm>
          <a:off x="12547111" y="664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28429</xdr:rowOff>
    </xdr:from>
    <xdr:to>
      <xdr:col>23</xdr:col>
      <xdr:colOff>517525</xdr:colOff>
      <xdr:row>56</xdr:row>
      <xdr:rowOff>18923</xdr:rowOff>
    </xdr:to>
    <xdr:cxnSp macro="">
      <xdr:nvCxnSpPr>
        <xdr:cNvPr id="578" name="直線コネクタ 577"/>
        <xdr:cNvCxnSpPr/>
      </xdr:nvCxnSpPr>
      <xdr:spPr>
        <a:xfrm>
          <a:off x="15481300" y="9458179"/>
          <a:ext cx="838200" cy="16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142594</xdr:rowOff>
    </xdr:from>
    <xdr:ext cx="534377" cy="259045"/>
    <xdr:sp macro="" textlink="">
      <xdr:nvSpPr>
        <xdr:cNvPr id="579" name="教育費平均値テキスト"/>
        <xdr:cNvSpPr txBox="1"/>
      </xdr:nvSpPr>
      <xdr:spPr>
        <a:xfrm>
          <a:off x="16370300" y="957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28429</xdr:rowOff>
    </xdr:from>
    <xdr:to>
      <xdr:col>22</xdr:col>
      <xdr:colOff>365125</xdr:colOff>
      <xdr:row>56</xdr:row>
      <xdr:rowOff>4331</xdr:rowOff>
    </xdr:to>
    <xdr:cxnSp macro="">
      <xdr:nvCxnSpPr>
        <xdr:cNvPr id="581" name="直線コネクタ 580"/>
        <xdr:cNvCxnSpPr/>
      </xdr:nvCxnSpPr>
      <xdr:spPr>
        <a:xfrm flipV="1">
          <a:off x="14592300" y="9458179"/>
          <a:ext cx="889000" cy="1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2" name="フローチャート : 判断 581"/>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3" name="テキスト ボックス 582"/>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4331</xdr:rowOff>
    </xdr:from>
    <xdr:to>
      <xdr:col>21</xdr:col>
      <xdr:colOff>161925</xdr:colOff>
      <xdr:row>56</xdr:row>
      <xdr:rowOff>113202</xdr:rowOff>
    </xdr:to>
    <xdr:cxnSp macro="">
      <xdr:nvCxnSpPr>
        <xdr:cNvPr id="584" name="直線コネクタ 583"/>
        <xdr:cNvCxnSpPr/>
      </xdr:nvCxnSpPr>
      <xdr:spPr>
        <a:xfrm flipV="1">
          <a:off x="13703300" y="9605531"/>
          <a:ext cx="889000" cy="10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5" name="フローチャート : 判断 584"/>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86" name="テキスト ボックス 585"/>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113202</xdr:rowOff>
    </xdr:from>
    <xdr:to>
      <xdr:col>19</xdr:col>
      <xdr:colOff>644525</xdr:colOff>
      <xdr:row>56</xdr:row>
      <xdr:rowOff>140233</xdr:rowOff>
    </xdr:to>
    <xdr:cxnSp macro="">
      <xdr:nvCxnSpPr>
        <xdr:cNvPr id="587" name="直線コネクタ 586"/>
        <xdr:cNvCxnSpPr/>
      </xdr:nvCxnSpPr>
      <xdr:spPr>
        <a:xfrm flipV="1">
          <a:off x="12814300" y="9714402"/>
          <a:ext cx="889000" cy="2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8" name="フローチャート : 判断 587"/>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89" name="テキスト ボックス 588"/>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0" name="フローチャート : 判断 589"/>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1" name="テキスト ボックス 590"/>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139573</xdr:rowOff>
    </xdr:from>
    <xdr:to>
      <xdr:col>23</xdr:col>
      <xdr:colOff>568325</xdr:colOff>
      <xdr:row>56</xdr:row>
      <xdr:rowOff>69723</xdr:rowOff>
    </xdr:to>
    <xdr:sp macro="" textlink="">
      <xdr:nvSpPr>
        <xdr:cNvPr id="597" name="円/楕円 596"/>
        <xdr:cNvSpPr/>
      </xdr:nvSpPr>
      <xdr:spPr>
        <a:xfrm>
          <a:off x="16268700" y="956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162450</xdr:rowOff>
    </xdr:from>
    <xdr:ext cx="534377" cy="259045"/>
    <xdr:sp macro="" textlink="">
      <xdr:nvSpPr>
        <xdr:cNvPr id="598" name="教育費該当値テキスト"/>
        <xdr:cNvSpPr txBox="1"/>
      </xdr:nvSpPr>
      <xdr:spPr>
        <a:xfrm>
          <a:off x="16370300" y="942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48,340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149079</xdr:rowOff>
    </xdr:from>
    <xdr:to>
      <xdr:col>22</xdr:col>
      <xdr:colOff>415925</xdr:colOff>
      <xdr:row>55</xdr:row>
      <xdr:rowOff>79229</xdr:rowOff>
    </xdr:to>
    <xdr:sp macro="" textlink="">
      <xdr:nvSpPr>
        <xdr:cNvPr id="599" name="円/楕円 598"/>
        <xdr:cNvSpPr/>
      </xdr:nvSpPr>
      <xdr:spPr>
        <a:xfrm>
          <a:off x="15430500" y="94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95756</xdr:rowOff>
    </xdr:from>
    <xdr:ext cx="534377" cy="259045"/>
    <xdr:sp macro="" textlink="">
      <xdr:nvSpPr>
        <xdr:cNvPr id="600" name="テキスト ボックス 599"/>
        <xdr:cNvSpPr txBox="1"/>
      </xdr:nvSpPr>
      <xdr:spPr>
        <a:xfrm>
          <a:off x="15214111" y="918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56,841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124981</xdr:rowOff>
    </xdr:from>
    <xdr:to>
      <xdr:col>21</xdr:col>
      <xdr:colOff>212725</xdr:colOff>
      <xdr:row>56</xdr:row>
      <xdr:rowOff>55131</xdr:rowOff>
    </xdr:to>
    <xdr:sp macro="" textlink="">
      <xdr:nvSpPr>
        <xdr:cNvPr id="601" name="円/楕円 600"/>
        <xdr:cNvSpPr/>
      </xdr:nvSpPr>
      <xdr:spPr>
        <a:xfrm>
          <a:off x="14541500" y="955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71658</xdr:rowOff>
    </xdr:from>
    <xdr:ext cx="534377" cy="259045"/>
    <xdr:sp macro="" textlink="">
      <xdr:nvSpPr>
        <xdr:cNvPr id="602" name="テキスト ボックス 601"/>
        <xdr:cNvSpPr txBox="1"/>
      </xdr:nvSpPr>
      <xdr:spPr>
        <a:xfrm>
          <a:off x="14325111" y="932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49,106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62402</xdr:rowOff>
    </xdr:from>
    <xdr:to>
      <xdr:col>20</xdr:col>
      <xdr:colOff>9525</xdr:colOff>
      <xdr:row>56</xdr:row>
      <xdr:rowOff>164002</xdr:rowOff>
    </xdr:to>
    <xdr:sp macro="" textlink="">
      <xdr:nvSpPr>
        <xdr:cNvPr id="603" name="円/楕円 602"/>
        <xdr:cNvSpPr/>
      </xdr:nvSpPr>
      <xdr:spPr>
        <a:xfrm>
          <a:off x="13652500" y="96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155129</xdr:rowOff>
    </xdr:from>
    <xdr:ext cx="534377" cy="259045"/>
    <xdr:sp macro="" textlink="">
      <xdr:nvSpPr>
        <xdr:cNvPr id="604" name="テキスト ボックス 603"/>
        <xdr:cNvSpPr txBox="1"/>
      </xdr:nvSpPr>
      <xdr:spPr>
        <a:xfrm>
          <a:off x="13436111" y="975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89433</xdr:rowOff>
    </xdr:from>
    <xdr:to>
      <xdr:col>18</xdr:col>
      <xdr:colOff>492125</xdr:colOff>
      <xdr:row>57</xdr:row>
      <xdr:rowOff>19583</xdr:rowOff>
    </xdr:to>
    <xdr:sp macro="" textlink="">
      <xdr:nvSpPr>
        <xdr:cNvPr id="605" name="円/楕円 604"/>
        <xdr:cNvSpPr/>
      </xdr:nvSpPr>
      <xdr:spPr>
        <a:xfrm>
          <a:off x="12763500" y="969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10710</xdr:rowOff>
    </xdr:from>
    <xdr:ext cx="534377" cy="259045"/>
    <xdr:sp macro="" textlink="">
      <xdr:nvSpPr>
        <xdr:cNvPr id="606" name="テキスト ボックス 605"/>
        <xdr:cNvSpPr txBox="1"/>
      </xdr:nvSpPr>
      <xdr:spPr>
        <a:xfrm>
          <a:off x="12547111" y="978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153454</xdr:rowOff>
    </xdr:from>
    <xdr:to>
      <xdr:col>23</xdr:col>
      <xdr:colOff>517525</xdr:colOff>
      <xdr:row>79</xdr:row>
      <xdr:rowOff>1015</xdr:rowOff>
    </xdr:to>
    <xdr:cxnSp macro="">
      <xdr:nvCxnSpPr>
        <xdr:cNvPr id="635" name="直線コネクタ 634"/>
        <xdr:cNvCxnSpPr/>
      </xdr:nvCxnSpPr>
      <xdr:spPr>
        <a:xfrm>
          <a:off x="15481300" y="13355104"/>
          <a:ext cx="838200" cy="19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80531</xdr:rowOff>
    </xdr:from>
    <xdr:to>
      <xdr:col>22</xdr:col>
      <xdr:colOff>365125</xdr:colOff>
      <xdr:row>77</xdr:row>
      <xdr:rowOff>153454</xdr:rowOff>
    </xdr:to>
    <xdr:cxnSp macro="">
      <xdr:nvCxnSpPr>
        <xdr:cNvPr id="638" name="直線コネクタ 637"/>
        <xdr:cNvCxnSpPr/>
      </xdr:nvCxnSpPr>
      <xdr:spPr>
        <a:xfrm>
          <a:off x="14592300" y="12767831"/>
          <a:ext cx="889000" cy="58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39" name="フローチャート : 判断 638"/>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109427</xdr:rowOff>
    </xdr:from>
    <xdr:ext cx="469744" cy="259045"/>
    <xdr:sp macro="" textlink="">
      <xdr:nvSpPr>
        <xdr:cNvPr id="640" name="テキスト ボックス 639"/>
        <xdr:cNvSpPr txBox="1"/>
      </xdr:nvSpPr>
      <xdr:spPr>
        <a:xfrm>
          <a:off x="15246427" y="1348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80531</xdr:rowOff>
    </xdr:from>
    <xdr:to>
      <xdr:col>21</xdr:col>
      <xdr:colOff>161925</xdr:colOff>
      <xdr:row>76</xdr:row>
      <xdr:rowOff>49213</xdr:rowOff>
    </xdr:to>
    <xdr:cxnSp macro="">
      <xdr:nvCxnSpPr>
        <xdr:cNvPr id="641" name="直線コネクタ 640"/>
        <xdr:cNvCxnSpPr/>
      </xdr:nvCxnSpPr>
      <xdr:spPr>
        <a:xfrm flipV="1">
          <a:off x="13703300" y="12767831"/>
          <a:ext cx="889000" cy="3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2" name="フローチャート : 判断 641"/>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98493</xdr:rowOff>
    </xdr:from>
    <xdr:ext cx="469744" cy="259045"/>
    <xdr:sp macro="" textlink="">
      <xdr:nvSpPr>
        <xdr:cNvPr id="643" name="テキスト ボックス 642"/>
        <xdr:cNvSpPr txBox="1"/>
      </xdr:nvSpPr>
      <xdr:spPr>
        <a:xfrm>
          <a:off x="14357427" y="1347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49213</xdr:rowOff>
    </xdr:from>
    <xdr:to>
      <xdr:col>19</xdr:col>
      <xdr:colOff>644525</xdr:colOff>
      <xdr:row>79</xdr:row>
      <xdr:rowOff>35573</xdr:rowOff>
    </xdr:to>
    <xdr:cxnSp macro="">
      <xdr:nvCxnSpPr>
        <xdr:cNvPr id="644" name="直線コネクタ 643"/>
        <xdr:cNvCxnSpPr/>
      </xdr:nvCxnSpPr>
      <xdr:spPr>
        <a:xfrm flipV="1">
          <a:off x="12814300" y="13079413"/>
          <a:ext cx="889000" cy="50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5" name="フローチャート : 判断 644"/>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74413</xdr:rowOff>
    </xdr:from>
    <xdr:ext cx="469744" cy="259045"/>
    <xdr:sp macro="" textlink="">
      <xdr:nvSpPr>
        <xdr:cNvPr id="646" name="テキスト ボックス 645"/>
        <xdr:cNvSpPr txBox="1"/>
      </xdr:nvSpPr>
      <xdr:spPr>
        <a:xfrm>
          <a:off x="13468427" y="134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7" name="フローチャート : 判断 646"/>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141800</xdr:rowOff>
    </xdr:from>
    <xdr:ext cx="469744" cy="259045"/>
    <xdr:sp macro="" textlink="">
      <xdr:nvSpPr>
        <xdr:cNvPr id="648" name="テキスト ボックス 647"/>
        <xdr:cNvSpPr txBox="1"/>
      </xdr:nvSpPr>
      <xdr:spPr>
        <a:xfrm>
          <a:off x="12579427" y="13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121665</xdr:rowOff>
    </xdr:from>
    <xdr:to>
      <xdr:col>23</xdr:col>
      <xdr:colOff>568325</xdr:colOff>
      <xdr:row>79</xdr:row>
      <xdr:rowOff>51815</xdr:rowOff>
    </xdr:to>
    <xdr:sp macro="" textlink="">
      <xdr:nvSpPr>
        <xdr:cNvPr id="654" name="円/楕円 653"/>
        <xdr:cNvSpPr/>
      </xdr:nvSpPr>
      <xdr:spPr>
        <a:xfrm>
          <a:off x="16268700" y="1349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88548</xdr:rowOff>
    </xdr:from>
    <xdr:ext cx="469744" cy="259045"/>
    <xdr:sp macro="" textlink="">
      <xdr:nvSpPr>
        <xdr:cNvPr id="655" name="災害復旧費該当値テキスト"/>
        <xdr:cNvSpPr txBox="1"/>
      </xdr:nvSpPr>
      <xdr:spPr>
        <a:xfrm>
          <a:off x="16370300" y="1346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102654</xdr:rowOff>
    </xdr:from>
    <xdr:to>
      <xdr:col>22</xdr:col>
      <xdr:colOff>415925</xdr:colOff>
      <xdr:row>78</xdr:row>
      <xdr:rowOff>32804</xdr:rowOff>
    </xdr:to>
    <xdr:sp macro="" textlink="">
      <xdr:nvSpPr>
        <xdr:cNvPr id="656" name="円/楕円 655"/>
        <xdr:cNvSpPr/>
      </xdr:nvSpPr>
      <xdr:spPr>
        <a:xfrm>
          <a:off x="15430500" y="1330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49331</xdr:rowOff>
    </xdr:from>
    <xdr:ext cx="469744" cy="259045"/>
    <xdr:sp macro="" textlink="">
      <xdr:nvSpPr>
        <xdr:cNvPr id="657" name="テキスト ボックス 656"/>
        <xdr:cNvSpPr txBox="1"/>
      </xdr:nvSpPr>
      <xdr:spPr>
        <a:xfrm>
          <a:off x="15246427" y="130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29731</xdr:rowOff>
    </xdr:from>
    <xdr:to>
      <xdr:col>21</xdr:col>
      <xdr:colOff>212725</xdr:colOff>
      <xdr:row>74</xdr:row>
      <xdr:rowOff>131331</xdr:rowOff>
    </xdr:to>
    <xdr:sp macro="" textlink="">
      <xdr:nvSpPr>
        <xdr:cNvPr id="658" name="円/楕円 657"/>
        <xdr:cNvSpPr/>
      </xdr:nvSpPr>
      <xdr:spPr>
        <a:xfrm>
          <a:off x="14541500" y="1271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147858</xdr:rowOff>
    </xdr:from>
    <xdr:ext cx="534377" cy="259045"/>
    <xdr:sp macro="" textlink="">
      <xdr:nvSpPr>
        <xdr:cNvPr id="659" name="テキスト ボックス 658"/>
        <xdr:cNvSpPr txBox="1"/>
      </xdr:nvSpPr>
      <xdr:spPr>
        <a:xfrm>
          <a:off x="14325111" y="1249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169863</xdr:rowOff>
    </xdr:from>
    <xdr:to>
      <xdr:col>20</xdr:col>
      <xdr:colOff>9525</xdr:colOff>
      <xdr:row>76</xdr:row>
      <xdr:rowOff>100013</xdr:rowOff>
    </xdr:to>
    <xdr:sp macro="" textlink="">
      <xdr:nvSpPr>
        <xdr:cNvPr id="660" name="円/楕円 659"/>
        <xdr:cNvSpPr/>
      </xdr:nvSpPr>
      <xdr:spPr>
        <a:xfrm>
          <a:off x="13652500" y="1302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116540</xdr:rowOff>
    </xdr:from>
    <xdr:ext cx="534377" cy="259045"/>
    <xdr:sp macro="" textlink="">
      <xdr:nvSpPr>
        <xdr:cNvPr id="661" name="テキスト ボックス 660"/>
        <xdr:cNvSpPr txBox="1"/>
      </xdr:nvSpPr>
      <xdr:spPr>
        <a:xfrm>
          <a:off x="13436111" y="1280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156223</xdr:rowOff>
    </xdr:from>
    <xdr:to>
      <xdr:col>18</xdr:col>
      <xdr:colOff>492125</xdr:colOff>
      <xdr:row>79</xdr:row>
      <xdr:rowOff>86373</xdr:rowOff>
    </xdr:to>
    <xdr:sp macro="" textlink="">
      <xdr:nvSpPr>
        <xdr:cNvPr id="662" name="円/楕円 661"/>
        <xdr:cNvSpPr/>
      </xdr:nvSpPr>
      <xdr:spPr>
        <a:xfrm>
          <a:off x="12763500" y="135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77500</xdr:rowOff>
    </xdr:from>
    <xdr:ext cx="378565" cy="259045"/>
    <xdr:sp macro="" textlink="">
      <xdr:nvSpPr>
        <xdr:cNvPr id="663" name="テキスト ボックス 662"/>
        <xdr:cNvSpPr txBox="1"/>
      </xdr:nvSpPr>
      <xdr:spPr>
        <a:xfrm>
          <a:off x="12625017" y="13622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88689</xdr:rowOff>
    </xdr:from>
    <xdr:to>
      <xdr:col>23</xdr:col>
      <xdr:colOff>517525</xdr:colOff>
      <xdr:row>93</xdr:row>
      <xdr:rowOff>155832</xdr:rowOff>
    </xdr:to>
    <xdr:cxnSp macro="">
      <xdr:nvCxnSpPr>
        <xdr:cNvPr id="694" name="直線コネクタ 693"/>
        <xdr:cNvCxnSpPr/>
      </xdr:nvCxnSpPr>
      <xdr:spPr>
        <a:xfrm flipV="1">
          <a:off x="15481300" y="16033539"/>
          <a:ext cx="838200" cy="6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40629</xdr:rowOff>
    </xdr:from>
    <xdr:ext cx="534377" cy="259045"/>
    <xdr:sp macro="" textlink="">
      <xdr:nvSpPr>
        <xdr:cNvPr id="695" name="公債費平均値テキスト"/>
        <xdr:cNvSpPr txBox="1"/>
      </xdr:nvSpPr>
      <xdr:spPr>
        <a:xfrm>
          <a:off x="16370300" y="1632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152583</xdr:rowOff>
    </xdr:from>
    <xdr:to>
      <xdr:col>22</xdr:col>
      <xdr:colOff>365125</xdr:colOff>
      <xdr:row>93</xdr:row>
      <xdr:rowOff>155832</xdr:rowOff>
    </xdr:to>
    <xdr:cxnSp macro="">
      <xdr:nvCxnSpPr>
        <xdr:cNvPr id="697" name="直線コネクタ 696"/>
        <xdr:cNvCxnSpPr/>
      </xdr:nvCxnSpPr>
      <xdr:spPr>
        <a:xfrm>
          <a:off x="14592300" y="16097433"/>
          <a:ext cx="8890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98" name="フローチャート : 判断 697"/>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91640</xdr:rowOff>
    </xdr:from>
    <xdr:ext cx="534377" cy="259045"/>
    <xdr:sp macro="" textlink="">
      <xdr:nvSpPr>
        <xdr:cNvPr id="699" name="テキスト ボックス 698"/>
        <xdr:cNvSpPr txBox="1"/>
      </xdr:nvSpPr>
      <xdr:spPr>
        <a:xfrm>
          <a:off x="15214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63788</xdr:rowOff>
    </xdr:from>
    <xdr:to>
      <xdr:col>21</xdr:col>
      <xdr:colOff>161925</xdr:colOff>
      <xdr:row>93</xdr:row>
      <xdr:rowOff>152583</xdr:rowOff>
    </xdr:to>
    <xdr:cxnSp macro="">
      <xdr:nvCxnSpPr>
        <xdr:cNvPr id="700" name="直線コネクタ 699"/>
        <xdr:cNvCxnSpPr/>
      </xdr:nvCxnSpPr>
      <xdr:spPr>
        <a:xfrm>
          <a:off x="13703300" y="16008638"/>
          <a:ext cx="889000" cy="8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701" name="フローチャート : 判断 700"/>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94449</xdr:rowOff>
    </xdr:from>
    <xdr:ext cx="534377" cy="259045"/>
    <xdr:sp macro="" textlink="">
      <xdr:nvSpPr>
        <xdr:cNvPr id="702" name="テキスト ボックス 701"/>
        <xdr:cNvSpPr txBox="1"/>
      </xdr:nvSpPr>
      <xdr:spPr>
        <a:xfrm>
          <a:off x="14325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63788</xdr:rowOff>
    </xdr:from>
    <xdr:to>
      <xdr:col>19</xdr:col>
      <xdr:colOff>644525</xdr:colOff>
      <xdr:row>93</xdr:row>
      <xdr:rowOff>72752</xdr:rowOff>
    </xdr:to>
    <xdr:cxnSp macro="">
      <xdr:nvCxnSpPr>
        <xdr:cNvPr id="703" name="直線コネクタ 702"/>
        <xdr:cNvCxnSpPr/>
      </xdr:nvCxnSpPr>
      <xdr:spPr>
        <a:xfrm flipV="1">
          <a:off x="12814300" y="16008638"/>
          <a:ext cx="889000" cy="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4" name="フローチャート : 判断 703"/>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92260</xdr:rowOff>
    </xdr:from>
    <xdr:ext cx="534377" cy="259045"/>
    <xdr:sp macro="" textlink="">
      <xdr:nvSpPr>
        <xdr:cNvPr id="705" name="テキスト ボックス 704"/>
        <xdr:cNvSpPr txBox="1"/>
      </xdr:nvSpPr>
      <xdr:spPr>
        <a:xfrm>
          <a:off x="13436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6" name="フローチャート : 判断 705"/>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73499</xdr:rowOff>
    </xdr:from>
    <xdr:ext cx="534377" cy="259045"/>
    <xdr:sp macro="" textlink="">
      <xdr:nvSpPr>
        <xdr:cNvPr id="707" name="テキスト ボックス 706"/>
        <xdr:cNvSpPr txBox="1"/>
      </xdr:nvSpPr>
      <xdr:spPr>
        <a:xfrm>
          <a:off x="12547111" y="163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37889</xdr:rowOff>
    </xdr:from>
    <xdr:to>
      <xdr:col>23</xdr:col>
      <xdr:colOff>568325</xdr:colOff>
      <xdr:row>93</xdr:row>
      <xdr:rowOff>139489</xdr:rowOff>
    </xdr:to>
    <xdr:sp macro="" textlink="">
      <xdr:nvSpPr>
        <xdr:cNvPr id="713" name="円/楕円 712"/>
        <xdr:cNvSpPr/>
      </xdr:nvSpPr>
      <xdr:spPr>
        <a:xfrm>
          <a:off x="16268700" y="1598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60766</xdr:rowOff>
    </xdr:from>
    <xdr:ext cx="534377" cy="259045"/>
    <xdr:sp macro="" textlink="">
      <xdr:nvSpPr>
        <xdr:cNvPr id="714" name="公債費該当値テキスト"/>
        <xdr:cNvSpPr txBox="1"/>
      </xdr:nvSpPr>
      <xdr:spPr>
        <a:xfrm>
          <a:off x="16370300" y="1583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63,624</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105032</xdr:rowOff>
    </xdr:from>
    <xdr:to>
      <xdr:col>22</xdr:col>
      <xdr:colOff>415925</xdr:colOff>
      <xdr:row>94</xdr:row>
      <xdr:rowOff>35182</xdr:rowOff>
    </xdr:to>
    <xdr:sp macro="" textlink="">
      <xdr:nvSpPr>
        <xdr:cNvPr id="715" name="円/楕円 714"/>
        <xdr:cNvSpPr/>
      </xdr:nvSpPr>
      <xdr:spPr>
        <a:xfrm>
          <a:off x="15430500" y="1604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51709</xdr:rowOff>
    </xdr:from>
    <xdr:ext cx="534377" cy="259045"/>
    <xdr:sp macro="" textlink="">
      <xdr:nvSpPr>
        <xdr:cNvPr id="716" name="テキスト ボックス 715"/>
        <xdr:cNvSpPr txBox="1"/>
      </xdr:nvSpPr>
      <xdr:spPr>
        <a:xfrm>
          <a:off x="15214111" y="1582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59,512</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101783</xdr:rowOff>
    </xdr:from>
    <xdr:to>
      <xdr:col>21</xdr:col>
      <xdr:colOff>212725</xdr:colOff>
      <xdr:row>94</xdr:row>
      <xdr:rowOff>31933</xdr:rowOff>
    </xdr:to>
    <xdr:sp macro="" textlink="">
      <xdr:nvSpPr>
        <xdr:cNvPr id="717" name="円/楕円 716"/>
        <xdr:cNvSpPr/>
      </xdr:nvSpPr>
      <xdr:spPr>
        <a:xfrm>
          <a:off x="14541500" y="1604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48460</xdr:rowOff>
    </xdr:from>
    <xdr:ext cx="534377" cy="259045"/>
    <xdr:sp macro="" textlink="">
      <xdr:nvSpPr>
        <xdr:cNvPr id="718" name="テキスト ボックス 717"/>
        <xdr:cNvSpPr txBox="1"/>
      </xdr:nvSpPr>
      <xdr:spPr>
        <a:xfrm>
          <a:off x="14325111" y="15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59,711</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12988</xdr:rowOff>
    </xdr:from>
    <xdr:to>
      <xdr:col>20</xdr:col>
      <xdr:colOff>9525</xdr:colOff>
      <xdr:row>93</xdr:row>
      <xdr:rowOff>114588</xdr:rowOff>
    </xdr:to>
    <xdr:sp macro="" textlink="">
      <xdr:nvSpPr>
        <xdr:cNvPr id="719" name="円/楕円 718"/>
        <xdr:cNvSpPr/>
      </xdr:nvSpPr>
      <xdr:spPr>
        <a:xfrm>
          <a:off x="13652500" y="1595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131115</xdr:rowOff>
    </xdr:from>
    <xdr:ext cx="534377" cy="259045"/>
    <xdr:sp macro="" textlink="">
      <xdr:nvSpPr>
        <xdr:cNvPr id="720" name="テキスト ボックス 719"/>
        <xdr:cNvSpPr txBox="1"/>
      </xdr:nvSpPr>
      <xdr:spPr>
        <a:xfrm>
          <a:off x="13436111" y="1573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65,149</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21952</xdr:rowOff>
    </xdr:from>
    <xdr:to>
      <xdr:col>18</xdr:col>
      <xdr:colOff>492125</xdr:colOff>
      <xdr:row>93</xdr:row>
      <xdr:rowOff>123552</xdr:rowOff>
    </xdr:to>
    <xdr:sp macro="" textlink="">
      <xdr:nvSpPr>
        <xdr:cNvPr id="721" name="円/楕円 720"/>
        <xdr:cNvSpPr/>
      </xdr:nvSpPr>
      <xdr:spPr>
        <a:xfrm>
          <a:off x="12763500" y="1596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140079</xdr:rowOff>
    </xdr:from>
    <xdr:ext cx="534377" cy="259045"/>
    <xdr:sp macro="" textlink="">
      <xdr:nvSpPr>
        <xdr:cNvPr id="722" name="テキスト ボックス 721"/>
        <xdr:cNvSpPr txBox="1"/>
      </xdr:nvSpPr>
      <xdr:spPr>
        <a:xfrm>
          <a:off x="12547111" y="1574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5" name="フローチャート : 判断 754"/>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84345</xdr:rowOff>
    </xdr:from>
    <xdr:ext cx="378565" cy="259045"/>
    <xdr:sp macro="" textlink="">
      <xdr:nvSpPr>
        <xdr:cNvPr id="756" name="テキスト ボックス 755"/>
        <xdr:cNvSpPr txBox="1"/>
      </xdr:nvSpPr>
      <xdr:spPr>
        <a:xfrm>
          <a:off x="21134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58" name="フローチャート : 判断 757"/>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86822</xdr:rowOff>
    </xdr:from>
    <xdr:ext cx="378565" cy="259045"/>
    <xdr:sp macro="" textlink="">
      <xdr:nvSpPr>
        <xdr:cNvPr id="759" name="テキスト ボックス 758"/>
        <xdr:cNvSpPr txBox="1"/>
      </xdr:nvSpPr>
      <xdr:spPr>
        <a:xfrm>
          <a:off x="20245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61" name="フローチャート : 判断 760"/>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66819</xdr:rowOff>
    </xdr:from>
    <xdr:ext cx="378565" cy="259045"/>
    <xdr:sp macro="" textlink="">
      <xdr:nvSpPr>
        <xdr:cNvPr id="762" name="テキスト ボックス 761"/>
        <xdr:cNvSpPr txBox="1"/>
      </xdr:nvSpPr>
      <xdr:spPr>
        <a:xfrm>
          <a:off x="19356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3" name="フローチャート : 判断 762"/>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59580</xdr:rowOff>
    </xdr:from>
    <xdr:ext cx="378565" cy="259045"/>
    <xdr:sp macro="" textlink="">
      <xdr:nvSpPr>
        <xdr:cNvPr id="764" name="テキスト ボックス 763"/>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3" name="テキスト ボックス 792"/>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5" name="テキスト ボックス 794"/>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7" name="テキスト ボックス 796"/>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4" name="フローチャート : 判断 813"/>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5" name="テキスト ボックス 81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7" name="フローチャート : 判断 816"/>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0" name="フローチャート : 判断 819"/>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1" name="テキスト ボックス 82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2" name="フローチャート : 判断 821"/>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3" name="テキスト ボックス 822"/>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2" name="テキスト ボックス 831"/>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4" name="テキスト ボックス 833"/>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6" name="テキスト ボックス 835"/>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民生費が類似団体の全国平均を上回るのは、出生率が他の団体より良いことが要因の一部である。それに伴い児童措置費や施設の管理運営費、整備が膨らんでいる。しかし、保育所等の施設が充実していることから待機児童数は少ない。</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次に農林水産費が類似団体の全国平均を上回るのは、農業公社やまくにの理念に基づき、農業集積を図り、県のモデル事業として力入れていることが要因の一部である。それに加え、カキのブランド化にも力を入れ、その販路確立のため、道の駅の整備充実を図ったことも要因で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平成</a:t>
          </a:r>
          <a:r>
            <a:rPr kumimoji="0" lang="en-US" altLang="ja-JP"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26</a:t>
          </a:r>
          <a:r>
            <a:rPr kumimoji="0" lang="ja-JP" altLang="en-US"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年度</a:t>
          </a:r>
          <a:r>
            <a:rPr kumimoji="0" lang="ja-JP" altLang="ja-JP"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歳出決算額は、消防庁舎（出張所）の建設や野球場建設など大型建設事業が集中し、また、国の景気対策にも呼応した結果として普通建設事業費が前年度比</a:t>
          </a:r>
          <a:r>
            <a:rPr kumimoji="0" lang="en-US" altLang="ja-JP"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2,241,923</a:t>
          </a:r>
          <a:r>
            <a:rPr kumimoji="0" lang="ja-JP" altLang="ja-JP"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千円増加した。その結果、財政調整基金の取崩が前年度比</a:t>
          </a:r>
          <a:r>
            <a:rPr kumimoji="0" lang="en-US" altLang="ja-JP"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1,400,000</a:t>
          </a:r>
          <a:r>
            <a:rPr kumimoji="0" lang="ja-JP" altLang="ja-JP"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千円の増加となり、実質収支についても前年度比△</a:t>
          </a:r>
          <a:r>
            <a:rPr kumimoji="0" lang="en-US" altLang="ja-JP"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153,836</a:t>
          </a:r>
          <a:r>
            <a:rPr kumimoji="0" lang="ja-JP" altLang="en-US"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千円</a:t>
          </a:r>
          <a:r>
            <a:rPr kumimoji="0" lang="ja-JP" altLang="ja-JP"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の減額となった。</a:t>
          </a:r>
          <a:r>
            <a:rPr kumimoji="0" lang="ja-JP" altLang="en-US"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平成</a:t>
          </a:r>
          <a:r>
            <a:rPr kumimoji="0" lang="en-US" altLang="ja-JP"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27</a:t>
          </a:r>
          <a:r>
            <a:rPr kumimoji="0" lang="ja-JP" altLang="en-US"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年度は例年どおりに戻った数値になっている。</a:t>
          </a:r>
          <a:r>
            <a:rPr kumimoji="0" lang="ja-JP" altLang="ja-JP"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今後</a:t>
          </a:r>
          <a:r>
            <a:rPr kumimoji="0" lang="ja-JP" altLang="en-US"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は</a:t>
          </a:r>
          <a:r>
            <a:rPr kumimoji="0" lang="ja-JP" altLang="ja-JP"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「公共施設総合管理計画」（平成</a:t>
          </a:r>
          <a:r>
            <a:rPr kumimoji="1" lang="en-US" altLang="ja-JP" sz="1200" b="0" i="0" u="none" strike="noStrike" kern="0" cap="none" spc="0" normalizeH="0" baseline="0" noProof="0">
              <a:ln>
                <a:noFill/>
              </a:ln>
              <a:solidFill>
                <a:schemeClr val="tx1"/>
              </a:solidFill>
              <a:effectLst/>
              <a:uLnTx/>
              <a:uFillTx/>
              <a:latin typeface="ＭＳ Ｐゴシック"/>
              <a:ea typeface="+mn-ea"/>
              <a:cs typeface="+mn-cs"/>
            </a:rPr>
            <a:t>29</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年度策定）に基づき普通建設事業を抑制・平準化</a:t>
          </a:r>
          <a:r>
            <a:rPr kumimoji="0" lang="ja-JP" altLang="ja-JP" sz="1200" b="0" i="0" u="none" strike="noStrike" kern="10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Times New Roman"/>
            </a:rPr>
            <a:t>を図るとともに、財政調整基金の安定確保に努める。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連結実質赤字額はなく、良好な状態にある。引き続き、当該比率の適正な推移に努める。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43053598</v>
      </c>
      <c r="BO4" s="349"/>
      <c r="BP4" s="349"/>
      <c r="BQ4" s="349"/>
      <c r="BR4" s="349"/>
      <c r="BS4" s="349"/>
      <c r="BT4" s="349"/>
      <c r="BU4" s="350"/>
      <c r="BV4" s="348">
        <v>44652441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6.2</v>
      </c>
      <c r="CU4" s="355"/>
      <c r="CV4" s="355"/>
      <c r="CW4" s="355"/>
      <c r="CX4" s="355"/>
      <c r="CY4" s="355"/>
      <c r="CZ4" s="355"/>
      <c r="DA4" s="356"/>
      <c r="DB4" s="354">
        <v>5.4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41257213</v>
      </c>
      <c r="BO5" s="386"/>
      <c r="BP5" s="386"/>
      <c r="BQ5" s="386"/>
      <c r="BR5" s="386"/>
      <c r="BS5" s="386"/>
      <c r="BT5" s="386"/>
      <c r="BU5" s="387"/>
      <c r="BV5" s="385">
        <v>42866235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94.5</v>
      </c>
      <c r="CU5" s="383"/>
      <c r="CV5" s="383"/>
      <c r="CW5" s="383"/>
      <c r="CX5" s="383"/>
      <c r="CY5" s="383"/>
      <c r="CZ5" s="383"/>
      <c r="DA5" s="384"/>
      <c r="DB5" s="382">
        <v>93.6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1796385</v>
      </c>
      <c r="BO6" s="386"/>
      <c r="BP6" s="386"/>
      <c r="BQ6" s="386"/>
      <c r="BR6" s="386"/>
      <c r="BS6" s="386"/>
      <c r="BT6" s="386"/>
      <c r="BU6" s="387"/>
      <c r="BV6" s="385">
        <v>1786206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101</v>
      </c>
      <c r="CU6" s="423"/>
      <c r="CV6" s="423"/>
      <c r="CW6" s="423"/>
      <c r="CX6" s="423"/>
      <c r="CY6" s="423"/>
      <c r="CZ6" s="423"/>
      <c r="DA6" s="424"/>
      <c r="DB6" s="422">
        <v>100.2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288118</v>
      </c>
      <c r="BO7" s="386"/>
      <c r="BP7" s="386"/>
      <c r="BQ7" s="386"/>
      <c r="BR7" s="386"/>
      <c r="BS7" s="386"/>
      <c r="BT7" s="386"/>
      <c r="BU7" s="387"/>
      <c r="BV7" s="385">
        <v>494962</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24214325</v>
      </c>
      <c r="CU7" s="386"/>
      <c r="CV7" s="386"/>
      <c r="CW7" s="386"/>
      <c r="CX7" s="386"/>
      <c r="CY7" s="386"/>
      <c r="CZ7" s="386"/>
      <c r="DA7" s="387"/>
      <c r="DB7" s="385">
        <v>24007666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1508267</v>
      </c>
      <c r="BO8" s="386"/>
      <c r="BP8" s="386"/>
      <c r="BQ8" s="386"/>
      <c r="BR8" s="386"/>
      <c r="BS8" s="386"/>
      <c r="BT8" s="386"/>
      <c r="BU8" s="387"/>
      <c r="BV8" s="385">
        <v>1291244</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0.5</v>
      </c>
      <c r="CU8" s="426"/>
      <c r="CV8" s="426"/>
      <c r="CW8" s="426"/>
      <c r="CX8" s="426"/>
      <c r="CY8" s="426"/>
      <c r="CZ8" s="426"/>
      <c r="DA8" s="427"/>
      <c r="DB8" s="425">
        <v>0.5</v>
      </c>
      <c r="DC8" s="426"/>
      <c r="DD8" s="426"/>
      <c r="DE8" s="426"/>
      <c r="DF8" s="426"/>
      <c r="DG8" s="426"/>
      <c r="DH8" s="426"/>
      <c r="DI8" s="427"/>
      <c r="DJ8" s="137"/>
      <c r="DK8" s="137"/>
      <c r="DL8" s="137"/>
      <c r="DM8" s="137"/>
      <c r="DN8" s="137"/>
      <c r="DO8" s="137"/>
    </row>
    <row r="9" spans="1:119" ht="18.75" customHeight="1" thickBot="1">
      <c r="A9" s="138"/>
      <c r="B9" s="379" t="s">
        <v>93</v>
      </c>
      <c r="C9" s="380"/>
      <c r="D9" s="380"/>
      <c r="E9" s="380"/>
      <c r="F9" s="380"/>
      <c r="G9" s="380"/>
      <c r="H9" s="380"/>
      <c r="I9" s="380"/>
      <c r="J9" s="380"/>
      <c r="K9" s="428"/>
      <c r="L9" s="429" t="s">
        <v>94</v>
      </c>
      <c r="M9" s="430"/>
      <c r="N9" s="430"/>
      <c r="O9" s="430"/>
      <c r="P9" s="430"/>
      <c r="Q9" s="431"/>
      <c r="R9" s="432">
        <v>83965</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217023</v>
      </c>
      <c r="BO9" s="386"/>
      <c r="BP9" s="386"/>
      <c r="BQ9" s="386"/>
      <c r="BR9" s="386"/>
      <c r="BS9" s="386"/>
      <c r="BT9" s="386"/>
      <c r="BU9" s="387"/>
      <c r="BV9" s="385">
        <v>-153836</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18.600000000000001</v>
      </c>
      <c r="CU9" s="383"/>
      <c r="CV9" s="383"/>
      <c r="CW9" s="383"/>
      <c r="CX9" s="383"/>
      <c r="CY9" s="383"/>
      <c r="CZ9" s="383"/>
      <c r="DA9" s="384"/>
      <c r="DB9" s="382">
        <v>17.600000000000001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99</v>
      </c>
      <c r="M10" s="415"/>
      <c r="N10" s="415"/>
      <c r="O10" s="415"/>
      <c r="P10" s="415"/>
      <c r="Q10" s="416"/>
      <c r="R10" s="436">
        <v>84312</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101</v>
      </c>
      <c r="AV10" s="418"/>
      <c r="AW10" s="418"/>
      <c r="AX10" s="418"/>
      <c r="AY10" s="419" t="s">
        <v>102</v>
      </c>
      <c r="AZ10" s="420"/>
      <c r="BA10" s="420"/>
      <c r="BB10" s="420"/>
      <c r="BC10" s="420"/>
      <c r="BD10" s="420"/>
      <c r="BE10" s="420"/>
      <c r="BF10" s="420"/>
      <c r="BG10" s="420"/>
      <c r="BH10" s="420"/>
      <c r="BI10" s="420"/>
      <c r="BJ10" s="420"/>
      <c r="BK10" s="420"/>
      <c r="BL10" s="420"/>
      <c r="BM10" s="421"/>
      <c r="BN10" s="385">
        <v>6685</v>
      </c>
      <c r="BO10" s="386"/>
      <c r="BP10" s="386"/>
      <c r="BQ10" s="386"/>
      <c r="BR10" s="386"/>
      <c r="BS10" s="386"/>
      <c r="BT10" s="386"/>
      <c r="BU10" s="387"/>
      <c r="BV10" s="385">
        <v>5139</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101</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85264</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v>600000</v>
      </c>
      <c r="BO12" s="386"/>
      <c r="BP12" s="386"/>
      <c r="BQ12" s="386"/>
      <c r="BR12" s="386"/>
      <c r="BS12" s="386"/>
      <c r="BT12" s="386"/>
      <c r="BU12" s="387"/>
      <c r="BV12" s="385">
        <v>1400000</v>
      </c>
      <c r="BW12" s="386"/>
      <c r="BX12" s="386"/>
      <c r="BY12" s="386"/>
      <c r="BZ12" s="386"/>
      <c r="CA12" s="386"/>
      <c r="CB12" s="386"/>
      <c r="CC12" s="387"/>
      <c r="CD12" s="388" t="s">
        <v>117</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119</v>
      </c>
      <c r="N13" s="474"/>
      <c r="O13" s="474"/>
      <c r="P13" s="474"/>
      <c r="Q13" s="475"/>
      <c r="R13" s="466">
        <v>84572</v>
      </c>
      <c r="S13" s="467"/>
      <c r="T13" s="467"/>
      <c r="U13" s="467"/>
      <c r="V13" s="468"/>
      <c r="W13" s="401" t="s">
        <v>120</v>
      </c>
      <c r="X13" s="402"/>
      <c r="Y13" s="402"/>
      <c r="Z13" s="402"/>
      <c r="AA13" s="402"/>
      <c r="AB13" s="392"/>
      <c r="AC13" s="436">
        <v>2106</v>
      </c>
      <c r="AD13" s="437"/>
      <c r="AE13" s="437"/>
      <c r="AF13" s="437"/>
      <c r="AG13" s="476"/>
      <c r="AH13" s="436">
        <v>3121</v>
      </c>
      <c r="AI13" s="437"/>
      <c r="AJ13" s="437"/>
      <c r="AK13" s="437"/>
      <c r="AL13" s="438"/>
      <c r="AM13" s="414" t="s">
        <v>121</v>
      </c>
      <c r="AN13" s="415"/>
      <c r="AO13" s="415"/>
      <c r="AP13" s="415"/>
      <c r="AQ13" s="415"/>
      <c r="AR13" s="415"/>
      <c r="AS13" s="415"/>
      <c r="AT13" s="416"/>
      <c r="AU13" s="417" t="s">
        <v>115</v>
      </c>
      <c r="AV13" s="418"/>
      <c r="AW13" s="418"/>
      <c r="AX13" s="418"/>
      <c r="AY13" s="419" t="s">
        <v>122</v>
      </c>
      <c r="AZ13" s="420"/>
      <c r="BA13" s="420"/>
      <c r="BB13" s="420"/>
      <c r="BC13" s="420"/>
      <c r="BD13" s="420"/>
      <c r="BE13" s="420"/>
      <c r="BF13" s="420"/>
      <c r="BG13" s="420"/>
      <c r="BH13" s="420"/>
      <c r="BI13" s="420"/>
      <c r="BJ13" s="420"/>
      <c r="BK13" s="420"/>
      <c r="BL13" s="420"/>
      <c r="BM13" s="421"/>
      <c r="BN13" s="385">
        <v>-376292</v>
      </c>
      <c r="BO13" s="386"/>
      <c r="BP13" s="386"/>
      <c r="BQ13" s="386"/>
      <c r="BR13" s="386"/>
      <c r="BS13" s="386"/>
      <c r="BT13" s="386"/>
      <c r="BU13" s="387"/>
      <c r="BV13" s="385">
        <v>-1548697</v>
      </c>
      <c r="BW13" s="386"/>
      <c r="BX13" s="386"/>
      <c r="BY13" s="386"/>
      <c r="BZ13" s="386"/>
      <c r="CA13" s="386"/>
      <c r="CB13" s="386"/>
      <c r="CC13" s="387"/>
      <c r="CD13" s="388" t="s">
        <v>123</v>
      </c>
      <c r="CE13" s="389"/>
      <c r="CF13" s="389"/>
      <c r="CG13" s="389"/>
      <c r="CH13" s="389"/>
      <c r="CI13" s="389"/>
      <c r="CJ13" s="389"/>
      <c r="CK13" s="389"/>
      <c r="CL13" s="389"/>
      <c r="CM13" s="389"/>
      <c r="CN13" s="389"/>
      <c r="CO13" s="389"/>
      <c r="CP13" s="389"/>
      <c r="CQ13" s="389"/>
      <c r="CR13" s="389"/>
      <c r="CS13" s="390"/>
      <c r="CT13" s="382">
        <v>5.5</v>
      </c>
      <c r="CU13" s="383"/>
      <c r="CV13" s="383"/>
      <c r="CW13" s="383"/>
      <c r="CX13" s="383"/>
      <c r="CY13" s="383"/>
      <c r="CZ13" s="383"/>
      <c r="DA13" s="384"/>
      <c r="DB13" s="382">
        <v>5.9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124</v>
      </c>
      <c r="M14" s="464"/>
      <c r="N14" s="464"/>
      <c r="O14" s="464"/>
      <c r="P14" s="464"/>
      <c r="Q14" s="465"/>
      <c r="R14" s="466">
        <v>85378</v>
      </c>
      <c r="S14" s="467"/>
      <c r="T14" s="467"/>
      <c r="U14" s="467"/>
      <c r="V14" s="468"/>
      <c r="W14" s="375"/>
      <c r="X14" s="376"/>
      <c r="Y14" s="376"/>
      <c r="Z14" s="376"/>
      <c r="AA14" s="376"/>
      <c r="AB14" s="365"/>
      <c r="AC14" s="469">
        <v>5.5</v>
      </c>
      <c r="AD14" s="470"/>
      <c r="AE14" s="470"/>
      <c r="AF14" s="470"/>
      <c r="AG14" s="471"/>
      <c r="AH14" s="469">
        <v>7.7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125</v>
      </c>
      <c r="CE14" s="478"/>
      <c r="CF14" s="478"/>
      <c r="CG14" s="478"/>
      <c r="CH14" s="478"/>
      <c r="CI14" s="478"/>
      <c r="CJ14" s="478"/>
      <c r="CK14" s="478"/>
      <c r="CL14" s="478"/>
      <c r="CM14" s="478"/>
      <c r="CN14" s="478"/>
      <c r="CO14" s="478"/>
      <c r="CP14" s="478"/>
      <c r="CQ14" s="478"/>
      <c r="CR14" s="478"/>
      <c r="CS14" s="479"/>
      <c r="CT14" s="480">
        <v>32.200000000000003</v>
      </c>
      <c r="CU14" s="481"/>
      <c r="CV14" s="481"/>
      <c r="CW14" s="481"/>
      <c r="CX14" s="481"/>
      <c r="CY14" s="481"/>
      <c r="CZ14" s="481"/>
      <c r="DA14" s="482"/>
      <c r="DB14" s="480">
        <v>33.299999999999997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119</v>
      </c>
      <c r="N15" s="474"/>
      <c r="O15" s="474"/>
      <c r="P15" s="474"/>
      <c r="Q15" s="475"/>
      <c r="R15" s="466">
        <v>84717</v>
      </c>
      <c r="S15" s="467"/>
      <c r="T15" s="467"/>
      <c r="U15" s="467"/>
      <c r="V15" s="468"/>
      <c r="W15" s="401" t="s">
        <v>126</v>
      </c>
      <c r="X15" s="402"/>
      <c r="Y15" s="402"/>
      <c r="Z15" s="402"/>
      <c r="AA15" s="402"/>
      <c r="AB15" s="392"/>
      <c r="AC15" s="436">
        <v>12763</v>
      </c>
      <c r="AD15" s="437"/>
      <c r="AE15" s="437"/>
      <c r="AF15" s="437"/>
      <c r="AG15" s="476"/>
      <c r="AH15" s="436">
        <v>12531</v>
      </c>
      <c r="AI15" s="437"/>
      <c r="AJ15" s="437"/>
      <c r="AK15" s="437"/>
      <c r="AL15" s="438"/>
      <c r="AM15" s="414"/>
      <c r="AN15" s="415"/>
      <c r="AO15" s="415"/>
      <c r="AP15" s="415"/>
      <c r="AQ15" s="415"/>
      <c r="AR15" s="415"/>
      <c r="AS15" s="415"/>
      <c r="AT15" s="416"/>
      <c r="AU15" s="417"/>
      <c r="AV15" s="418"/>
      <c r="AW15" s="418"/>
      <c r="AX15" s="418"/>
      <c r="AY15" s="345" t="s">
        <v>127</v>
      </c>
      <c r="AZ15" s="346"/>
      <c r="BA15" s="346"/>
      <c r="BB15" s="346"/>
      <c r="BC15" s="346"/>
      <c r="BD15" s="346"/>
      <c r="BE15" s="346"/>
      <c r="BF15" s="346"/>
      <c r="BG15" s="346"/>
      <c r="BH15" s="346"/>
      <c r="BI15" s="346"/>
      <c r="BJ15" s="346"/>
      <c r="BK15" s="346"/>
      <c r="BL15" s="346"/>
      <c r="BM15" s="347"/>
      <c r="BN15" s="348">
        <v>9167553</v>
      </c>
      <c r="BO15" s="349"/>
      <c r="BP15" s="349"/>
      <c r="BQ15" s="349"/>
      <c r="BR15" s="349"/>
      <c r="BS15" s="349"/>
      <c r="BT15" s="349"/>
      <c r="BU15" s="350"/>
      <c r="BV15" s="348">
        <v>8885841</v>
      </c>
      <c r="BW15" s="349"/>
      <c r="BX15" s="349"/>
      <c r="BY15" s="349"/>
      <c r="BZ15" s="349"/>
      <c r="CA15" s="349"/>
      <c r="CB15" s="349"/>
      <c r="CC15" s="350"/>
      <c r="CD15" s="483" t="s">
        <v>128</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129</v>
      </c>
      <c r="M16" s="494"/>
      <c r="N16" s="494"/>
      <c r="O16" s="494"/>
      <c r="P16" s="494"/>
      <c r="Q16" s="495"/>
      <c r="R16" s="486" t="s">
        <v>130</v>
      </c>
      <c r="S16" s="487"/>
      <c r="T16" s="487"/>
      <c r="U16" s="487"/>
      <c r="V16" s="488"/>
      <c r="W16" s="375"/>
      <c r="X16" s="376"/>
      <c r="Y16" s="376"/>
      <c r="Z16" s="376"/>
      <c r="AA16" s="376"/>
      <c r="AB16" s="365"/>
      <c r="AC16" s="469">
        <v>33.6</v>
      </c>
      <c r="AD16" s="470"/>
      <c r="AE16" s="470"/>
      <c r="AF16" s="470"/>
      <c r="AG16" s="471"/>
      <c r="AH16" s="469">
        <v>31.1</v>
      </c>
      <c r="AI16" s="470"/>
      <c r="AJ16" s="470"/>
      <c r="AK16" s="470"/>
      <c r="AL16" s="472"/>
      <c r="AM16" s="414"/>
      <c r="AN16" s="415"/>
      <c r="AO16" s="415"/>
      <c r="AP16" s="415"/>
      <c r="AQ16" s="415"/>
      <c r="AR16" s="415"/>
      <c r="AS16" s="415"/>
      <c r="AT16" s="416"/>
      <c r="AU16" s="417"/>
      <c r="AV16" s="418"/>
      <c r="AW16" s="418"/>
      <c r="AX16" s="418"/>
      <c r="AY16" s="419" t="s">
        <v>131</v>
      </c>
      <c r="AZ16" s="420"/>
      <c r="BA16" s="420"/>
      <c r="BB16" s="420"/>
      <c r="BC16" s="420"/>
      <c r="BD16" s="420"/>
      <c r="BE16" s="420"/>
      <c r="BF16" s="420"/>
      <c r="BG16" s="420"/>
      <c r="BH16" s="420"/>
      <c r="BI16" s="420"/>
      <c r="BJ16" s="420"/>
      <c r="BK16" s="420"/>
      <c r="BL16" s="420"/>
      <c r="BM16" s="421"/>
      <c r="BN16" s="385">
        <v>18503315</v>
      </c>
      <c r="BO16" s="386"/>
      <c r="BP16" s="386"/>
      <c r="BQ16" s="386"/>
      <c r="BR16" s="386"/>
      <c r="BS16" s="386"/>
      <c r="BT16" s="386"/>
      <c r="BU16" s="387"/>
      <c r="BV16" s="385">
        <v>17595726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132</v>
      </c>
      <c r="N17" s="490"/>
      <c r="O17" s="490"/>
      <c r="P17" s="490"/>
      <c r="Q17" s="491"/>
      <c r="R17" s="486" t="s">
        <v>133</v>
      </c>
      <c r="S17" s="487"/>
      <c r="T17" s="487"/>
      <c r="U17" s="487"/>
      <c r="V17" s="488"/>
      <c r="W17" s="401" t="s">
        <v>134</v>
      </c>
      <c r="X17" s="402"/>
      <c r="Y17" s="402"/>
      <c r="Z17" s="402"/>
      <c r="AA17" s="402"/>
      <c r="AB17" s="392"/>
      <c r="AC17" s="436">
        <v>23088</v>
      </c>
      <c r="AD17" s="437"/>
      <c r="AE17" s="437"/>
      <c r="AF17" s="437"/>
      <c r="AG17" s="476"/>
      <c r="AH17" s="436">
        <v>24090</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11657250</v>
      </c>
      <c r="BO17" s="386"/>
      <c r="BP17" s="386"/>
      <c r="BQ17" s="386"/>
      <c r="BR17" s="386"/>
      <c r="BS17" s="386"/>
      <c r="BT17" s="386"/>
      <c r="BU17" s="387"/>
      <c r="BV17" s="385">
        <v>11453522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136</v>
      </c>
      <c r="C18" s="428"/>
      <c r="D18" s="428"/>
      <c r="E18" s="497"/>
      <c r="F18" s="497"/>
      <c r="G18" s="497"/>
      <c r="H18" s="497"/>
      <c r="I18" s="497"/>
      <c r="J18" s="497"/>
      <c r="K18" s="497"/>
      <c r="L18" s="498">
        <v>491.53</v>
      </c>
      <c r="M18" s="498"/>
      <c r="N18" s="498"/>
      <c r="O18" s="498"/>
      <c r="P18" s="498"/>
      <c r="Q18" s="498"/>
      <c r="R18" s="499"/>
      <c r="S18" s="499"/>
      <c r="T18" s="499"/>
      <c r="U18" s="499"/>
      <c r="V18" s="500"/>
      <c r="W18" s="403"/>
      <c r="X18" s="404"/>
      <c r="Y18" s="404"/>
      <c r="Z18" s="404"/>
      <c r="AA18" s="404"/>
      <c r="AB18" s="395"/>
      <c r="AC18" s="501">
        <v>60.8</v>
      </c>
      <c r="AD18" s="502"/>
      <c r="AE18" s="502"/>
      <c r="AF18" s="502"/>
      <c r="AG18" s="503"/>
      <c r="AH18" s="501">
        <v>59.8</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23359414</v>
      </c>
      <c r="BO18" s="386"/>
      <c r="BP18" s="386"/>
      <c r="BQ18" s="386"/>
      <c r="BR18" s="386"/>
      <c r="BS18" s="386"/>
      <c r="BT18" s="386"/>
      <c r="BU18" s="387"/>
      <c r="BV18" s="385">
        <v>22561053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138</v>
      </c>
      <c r="C19" s="428"/>
      <c r="D19" s="428"/>
      <c r="E19" s="497"/>
      <c r="F19" s="497"/>
      <c r="G19" s="497"/>
      <c r="H19" s="497"/>
      <c r="I19" s="497"/>
      <c r="J19" s="497"/>
      <c r="K19" s="497"/>
      <c r="L19" s="505">
        <v>171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28725900</v>
      </c>
      <c r="BO19" s="386"/>
      <c r="BP19" s="386"/>
      <c r="BQ19" s="386"/>
      <c r="BR19" s="386"/>
      <c r="BS19" s="386"/>
      <c r="BT19" s="386"/>
      <c r="BU19" s="387"/>
      <c r="BV19" s="385">
        <v>28434903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140</v>
      </c>
      <c r="C20" s="428"/>
      <c r="D20" s="428"/>
      <c r="E20" s="497"/>
      <c r="F20" s="497"/>
      <c r="G20" s="497"/>
      <c r="H20" s="497"/>
      <c r="I20" s="497"/>
      <c r="J20" s="497"/>
      <c r="K20" s="497"/>
      <c r="L20" s="505">
        <v>35785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44776245</v>
      </c>
      <c r="BO23" s="386"/>
      <c r="BP23" s="386"/>
      <c r="BQ23" s="386"/>
      <c r="BR23" s="386"/>
      <c r="BS23" s="386"/>
      <c r="BT23" s="386"/>
      <c r="BU23" s="387"/>
      <c r="BV23" s="385">
        <v>45096523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149</v>
      </c>
      <c r="F24" s="415"/>
      <c r="G24" s="415"/>
      <c r="H24" s="415"/>
      <c r="I24" s="415"/>
      <c r="J24" s="415"/>
      <c r="K24" s="416"/>
      <c r="L24" s="436">
        <v>1</v>
      </c>
      <c r="M24" s="437"/>
      <c r="N24" s="437"/>
      <c r="O24" s="437"/>
      <c r="P24" s="476"/>
      <c r="Q24" s="436">
        <v>8850</v>
      </c>
      <c r="R24" s="437"/>
      <c r="S24" s="437"/>
      <c r="T24" s="437"/>
      <c r="U24" s="437"/>
      <c r="V24" s="476"/>
      <c r="W24" s="531"/>
      <c r="X24" s="519"/>
      <c r="Y24" s="520"/>
      <c r="Z24" s="435" t="s">
        <v>150</v>
      </c>
      <c r="AA24" s="415"/>
      <c r="AB24" s="415"/>
      <c r="AC24" s="415"/>
      <c r="AD24" s="415"/>
      <c r="AE24" s="415"/>
      <c r="AF24" s="415"/>
      <c r="AG24" s="416"/>
      <c r="AH24" s="436">
        <v>720</v>
      </c>
      <c r="AI24" s="437"/>
      <c r="AJ24" s="437"/>
      <c r="AK24" s="437"/>
      <c r="AL24" s="476"/>
      <c r="AM24" s="436">
        <v>2267280</v>
      </c>
      <c r="AN24" s="437"/>
      <c r="AO24" s="437"/>
      <c r="AP24" s="437"/>
      <c r="AQ24" s="437"/>
      <c r="AR24" s="476"/>
      <c r="AS24" s="436">
        <v>3149</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39220615</v>
      </c>
      <c r="BO24" s="386"/>
      <c r="BP24" s="386"/>
      <c r="BQ24" s="386"/>
      <c r="BR24" s="386"/>
      <c r="BS24" s="386"/>
      <c r="BT24" s="386"/>
      <c r="BU24" s="387"/>
      <c r="BV24" s="385">
        <v>39197984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152</v>
      </c>
      <c r="F25" s="415"/>
      <c r="G25" s="415"/>
      <c r="H25" s="415"/>
      <c r="I25" s="415"/>
      <c r="J25" s="415"/>
      <c r="K25" s="416"/>
      <c r="L25" s="436">
        <v>1</v>
      </c>
      <c r="M25" s="437"/>
      <c r="N25" s="437"/>
      <c r="O25" s="437"/>
      <c r="P25" s="476"/>
      <c r="Q25" s="436">
        <v>7270</v>
      </c>
      <c r="R25" s="437"/>
      <c r="S25" s="437"/>
      <c r="T25" s="437"/>
      <c r="U25" s="437"/>
      <c r="V25" s="476"/>
      <c r="W25" s="531"/>
      <c r="X25" s="519"/>
      <c r="Y25" s="520"/>
      <c r="Z25" s="435" t="s">
        <v>153</v>
      </c>
      <c r="AA25" s="415"/>
      <c r="AB25" s="415"/>
      <c r="AC25" s="415"/>
      <c r="AD25" s="415"/>
      <c r="AE25" s="415"/>
      <c r="AF25" s="415"/>
      <c r="AG25" s="416"/>
      <c r="AH25" s="436">
        <v>115</v>
      </c>
      <c r="AI25" s="437"/>
      <c r="AJ25" s="437"/>
      <c r="AK25" s="437"/>
      <c r="AL25" s="476"/>
      <c r="AM25" s="436">
        <v>313260</v>
      </c>
      <c r="AN25" s="437"/>
      <c r="AO25" s="437"/>
      <c r="AP25" s="437"/>
      <c r="AQ25" s="437"/>
      <c r="AR25" s="476"/>
      <c r="AS25" s="436">
        <v>2724</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4173587</v>
      </c>
      <c r="BO25" s="349"/>
      <c r="BP25" s="349"/>
      <c r="BQ25" s="349"/>
      <c r="BR25" s="349"/>
      <c r="BS25" s="349"/>
      <c r="BT25" s="349"/>
      <c r="BU25" s="350"/>
      <c r="BV25" s="348">
        <v>4274058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155</v>
      </c>
      <c r="F26" s="415"/>
      <c r="G26" s="415"/>
      <c r="H26" s="415"/>
      <c r="I26" s="415"/>
      <c r="J26" s="415"/>
      <c r="K26" s="416"/>
      <c r="L26" s="436">
        <v>1</v>
      </c>
      <c r="M26" s="437"/>
      <c r="N26" s="437"/>
      <c r="O26" s="437"/>
      <c r="P26" s="476"/>
      <c r="Q26" s="436">
        <v>6400</v>
      </c>
      <c r="R26" s="437"/>
      <c r="S26" s="437"/>
      <c r="T26" s="437"/>
      <c r="U26" s="437"/>
      <c r="V26" s="476"/>
      <c r="W26" s="531"/>
      <c r="X26" s="519"/>
      <c r="Y26" s="520"/>
      <c r="Z26" s="435" t="s">
        <v>156</v>
      </c>
      <c r="AA26" s="541"/>
      <c r="AB26" s="541"/>
      <c r="AC26" s="541"/>
      <c r="AD26" s="541"/>
      <c r="AE26" s="541"/>
      <c r="AF26" s="541"/>
      <c r="AG26" s="542"/>
      <c r="AH26" s="436">
        <v>18</v>
      </c>
      <c r="AI26" s="437"/>
      <c r="AJ26" s="437"/>
      <c r="AK26" s="437"/>
      <c r="AL26" s="476"/>
      <c r="AM26" s="436">
        <v>70884</v>
      </c>
      <c r="AN26" s="437"/>
      <c r="AO26" s="437"/>
      <c r="AP26" s="437"/>
      <c r="AQ26" s="437"/>
      <c r="AR26" s="476"/>
      <c r="AS26" s="436">
        <v>3938</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158</v>
      </c>
      <c r="F27" s="415"/>
      <c r="G27" s="415"/>
      <c r="H27" s="415"/>
      <c r="I27" s="415"/>
      <c r="J27" s="415"/>
      <c r="K27" s="416"/>
      <c r="L27" s="436">
        <v>1</v>
      </c>
      <c r="M27" s="437"/>
      <c r="N27" s="437"/>
      <c r="O27" s="437"/>
      <c r="P27" s="476"/>
      <c r="Q27" s="436">
        <v>4480</v>
      </c>
      <c r="R27" s="437"/>
      <c r="S27" s="437"/>
      <c r="T27" s="437"/>
      <c r="U27" s="437"/>
      <c r="V27" s="476"/>
      <c r="W27" s="531"/>
      <c r="X27" s="519"/>
      <c r="Y27" s="520"/>
      <c r="Z27" s="435" t="s">
        <v>159</v>
      </c>
      <c r="AA27" s="415"/>
      <c r="AB27" s="415"/>
      <c r="AC27" s="415"/>
      <c r="AD27" s="415"/>
      <c r="AE27" s="415"/>
      <c r="AF27" s="415"/>
      <c r="AG27" s="416"/>
      <c r="AH27" s="436">
        <v>39</v>
      </c>
      <c r="AI27" s="437"/>
      <c r="AJ27" s="437"/>
      <c r="AK27" s="437"/>
      <c r="AL27" s="476"/>
      <c r="AM27" s="436">
        <v>113709</v>
      </c>
      <c r="AN27" s="437"/>
      <c r="AO27" s="437"/>
      <c r="AP27" s="437"/>
      <c r="AQ27" s="437"/>
      <c r="AR27" s="476"/>
      <c r="AS27" s="436">
        <v>2916</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4">
        <v>1085683</v>
      </c>
      <c r="BO27" s="555"/>
      <c r="BP27" s="555"/>
      <c r="BQ27" s="555"/>
      <c r="BR27" s="555"/>
      <c r="BS27" s="555"/>
      <c r="BT27" s="555"/>
      <c r="BU27" s="556"/>
      <c r="BV27" s="554">
        <v>1084705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161</v>
      </c>
      <c r="F28" s="415"/>
      <c r="G28" s="415"/>
      <c r="H28" s="415"/>
      <c r="I28" s="415"/>
      <c r="J28" s="415"/>
      <c r="K28" s="416"/>
      <c r="L28" s="436">
        <v>1</v>
      </c>
      <c r="M28" s="437"/>
      <c r="N28" s="437"/>
      <c r="O28" s="437"/>
      <c r="P28" s="476"/>
      <c r="Q28" s="436">
        <v>4060</v>
      </c>
      <c r="R28" s="437"/>
      <c r="S28" s="437"/>
      <c r="T28" s="437"/>
      <c r="U28" s="437"/>
      <c r="V28" s="476"/>
      <c r="W28" s="531"/>
      <c r="X28" s="519"/>
      <c r="Y28" s="520"/>
      <c r="Z28" s="435" t="s">
        <v>162</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3520375</v>
      </c>
      <c r="BO28" s="349"/>
      <c r="BP28" s="349"/>
      <c r="BQ28" s="349"/>
      <c r="BR28" s="349"/>
      <c r="BS28" s="349"/>
      <c r="BT28" s="349"/>
      <c r="BU28" s="350"/>
      <c r="BV28" s="348">
        <v>3473690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165</v>
      </c>
      <c r="F29" s="415"/>
      <c r="G29" s="415"/>
      <c r="H29" s="415"/>
      <c r="I29" s="415"/>
      <c r="J29" s="415"/>
      <c r="K29" s="416"/>
      <c r="L29" s="436">
        <v>26</v>
      </c>
      <c r="M29" s="437"/>
      <c r="N29" s="437"/>
      <c r="O29" s="437"/>
      <c r="P29" s="476"/>
      <c r="Q29" s="436">
        <v>3880</v>
      </c>
      <c r="R29" s="437"/>
      <c r="S29" s="437"/>
      <c r="T29" s="437"/>
      <c r="U29" s="437"/>
      <c r="V29" s="476"/>
      <c r="W29" s="532"/>
      <c r="X29" s="533"/>
      <c r="Y29" s="534"/>
      <c r="Z29" s="435" t="s">
        <v>166</v>
      </c>
      <c r="AA29" s="415"/>
      <c r="AB29" s="415"/>
      <c r="AC29" s="415"/>
      <c r="AD29" s="415"/>
      <c r="AE29" s="415"/>
      <c r="AF29" s="415"/>
      <c r="AG29" s="416"/>
      <c r="AH29" s="436">
        <v>759</v>
      </c>
      <c r="AI29" s="437"/>
      <c r="AJ29" s="437"/>
      <c r="AK29" s="437"/>
      <c r="AL29" s="476"/>
      <c r="AM29" s="436">
        <v>2380989</v>
      </c>
      <c r="AN29" s="437"/>
      <c r="AO29" s="437"/>
      <c r="AP29" s="437"/>
      <c r="AQ29" s="437"/>
      <c r="AR29" s="476"/>
      <c r="AS29" s="436">
        <v>3137</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2010832</v>
      </c>
      <c r="BO29" s="386"/>
      <c r="BP29" s="386"/>
      <c r="BQ29" s="386"/>
      <c r="BR29" s="386"/>
      <c r="BS29" s="386"/>
      <c r="BT29" s="386"/>
      <c r="BU29" s="387"/>
      <c r="BV29" s="385">
        <v>2284154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102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169</v>
      </c>
      <c r="BD30" s="552"/>
      <c r="BE30" s="552"/>
      <c r="BF30" s="552"/>
      <c r="BG30" s="552"/>
      <c r="BH30" s="552"/>
      <c r="BI30" s="552"/>
      <c r="BJ30" s="552"/>
      <c r="BK30" s="552"/>
      <c r="BL30" s="552"/>
      <c r="BM30" s="553"/>
      <c r="BN30" s="554">
        <v>6281694</v>
      </c>
      <c r="BO30" s="555"/>
      <c r="BP30" s="555"/>
      <c r="BQ30" s="555"/>
      <c r="BR30" s="555"/>
      <c r="BS30" s="555"/>
      <c r="BT30" s="555"/>
      <c r="BU30" s="556"/>
      <c r="BV30" s="554">
        <v>6512588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国民健康保険事業特別会計（事業勘定）</v>
      </c>
      <c r="X34" s="567"/>
      <c r="Y34" s="567"/>
      <c r="Z34" s="567"/>
      <c r="AA34" s="567"/>
      <c r="AB34" s="567"/>
      <c r="AC34" s="567"/>
      <c r="AD34" s="567"/>
      <c r="AE34" s="567"/>
      <c r="AF34" s="567"/>
      <c r="AG34" s="567"/>
      <c r="AH34" s="567"/>
      <c r="AI34" s="567"/>
      <c r="AJ34" s="567"/>
      <c r="AK34" s="567"/>
      <c r="AL34" s="165"/>
      <c r="AM34" s="566">
        <f>IF(AO34="","",MAX(C34:D43,U34:V43)+1)</f>
        <v>10</v>
      </c>
      <c r="AN34" s="566"/>
      <c r="AO34" s="567" t="str">
        <f>IF('各会計、関係団体の財政状況及び健全化判断比率'!B34="","",'各会計、関係団体の財政状況及び健全化判断比率'!B34)</f>
        <v>水道事業会計</v>
      </c>
      <c r="AP34" s="567"/>
      <c r="AQ34" s="567"/>
      <c r="AR34" s="567"/>
      <c r="AS34" s="567"/>
      <c r="AT34" s="567"/>
      <c r="AU34" s="567"/>
      <c r="AV34" s="567"/>
      <c r="AW34" s="567"/>
      <c r="AX34" s="567"/>
      <c r="AY34" s="567"/>
      <c r="AZ34" s="567"/>
      <c r="BA34" s="567"/>
      <c r="BB34" s="567"/>
      <c r="BC34" s="567"/>
      <c r="BD34" s="165"/>
      <c r="BE34" s="566">
        <f>IF(BG34="","",MAX(C34:D43,U34:V43,AM34:AN43)+1)</f>
        <v>12</v>
      </c>
      <c r="BF34" s="566"/>
      <c r="BG34" s="567" t="str">
        <f>IF('各会計、関係団体の財政状況及び健全化判断比率'!B36="","",'各会計、関係団体の財政状況及び健全化判断比率'!B36)</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19</v>
      </c>
      <c r="BX34" s="566"/>
      <c r="BY34" s="567" t="str">
        <f>IF('各会計、関係団体の財政状況及び健全化判断比率'!B68="","",'各会計、関係団体の財政状況及び健全化判断比率'!B68)</f>
        <v>大分県交通災害共済組合（交通災害共済事業会計）</v>
      </c>
      <c r="BZ34" s="567"/>
      <c r="CA34" s="567"/>
      <c r="CB34" s="567"/>
      <c r="CC34" s="567"/>
      <c r="CD34" s="567"/>
      <c r="CE34" s="567"/>
      <c r="CF34" s="567"/>
      <c r="CG34" s="567"/>
      <c r="CH34" s="567"/>
      <c r="CI34" s="567"/>
      <c r="CJ34" s="567"/>
      <c r="CK34" s="567"/>
      <c r="CL34" s="567"/>
      <c r="CM34" s="567"/>
      <c r="CN34" s="165"/>
      <c r="CO34" s="566">
        <f>IF(CQ34="","",MAX(C34:D43,U34:V43,AM34:AN43,BE34:BF43,BW34:BX43)+1)</f>
        <v>23</v>
      </c>
      <c r="CP34" s="566"/>
      <c r="CQ34" s="567" t="str">
        <f>IF('各会計、関係団体の財政状況及び健全化判断比率'!BS7="","",'各会計、関係団体の財政状況及び健全化判断比率'!BS7)</f>
        <v>中津市土地開発公社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ケーブルネットワーク事業特別会計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国民健康保険事業特別会計（直診勘定）</v>
      </c>
      <c r="X35" s="567"/>
      <c r="Y35" s="567"/>
      <c r="Z35" s="567"/>
      <c r="AA35" s="567"/>
      <c r="AB35" s="567"/>
      <c r="AC35" s="567"/>
      <c r="AD35" s="567"/>
      <c r="AE35" s="567"/>
      <c r="AF35" s="567"/>
      <c r="AG35" s="567"/>
      <c r="AH35" s="567"/>
      <c r="AI35" s="567"/>
      <c r="AJ35" s="567"/>
      <c r="AK35" s="567"/>
      <c r="AL35" s="165"/>
      <c r="AM35" s="566">
        <f t="shared" ref="AM35:AM43" si="0">IF(AO35="","",AM34+1)</f>
        <v>11</v>
      </c>
      <c r="AN35" s="566"/>
      <c r="AO35" s="567" t="str">
        <f>IF('各会計、関係団体の財政状況及び健全化判断比率'!B35="","",'各会計、関係団体の財政状況及び健全化判断比率'!B35)</f>
        <v>病院事業会計</v>
      </c>
      <c r="AP35" s="567"/>
      <c r="AQ35" s="567"/>
      <c r="AR35" s="567"/>
      <c r="AS35" s="567"/>
      <c r="AT35" s="567"/>
      <c r="AU35" s="567"/>
      <c r="AV35" s="567"/>
      <c r="AW35" s="567"/>
      <c r="AX35" s="567"/>
      <c r="AY35" s="567"/>
      <c r="AZ35" s="567"/>
      <c r="BA35" s="567"/>
      <c r="BB35" s="567"/>
      <c r="BC35" s="567"/>
      <c r="BD35" s="165"/>
      <c r="BE35" s="566">
        <f t="shared" ref="BE35:BE43" si="1">IF(BG35="","",BE34+1)</f>
        <v>13</v>
      </c>
      <c r="BF35" s="566"/>
      <c r="BG35" s="567" t="str">
        <f>IF('各会計、関係団体の財政状況及び健全化判断比率'!B37="","",'各会計、関係団体の財政状況及び健全化判断比率'!B37)</f>
        <v>特定環境保全公共下水道事業特別会計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20</v>
      </c>
      <c r="BX35" s="566"/>
      <c r="BY35" s="567" t="str">
        <f>IF('各会計、関係団体の財政状況及び健全化判断比率'!B69="","",'各会計、関係団体の財政状況及び健全化判断比率'!B69)</f>
        <v>大分県市町村会館管理組合</v>
      </c>
      <c r="BZ35" s="567"/>
      <c r="CA35" s="567"/>
      <c r="CB35" s="567"/>
      <c r="CC35" s="567"/>
      <c r="CD35" s="567"/>
      <c r="CE35" s="567"/>
      <c r="CF35" s="567"/>
      <c r="CG35" s="567"/>
      <c r="CH35" s="567"/>
      <c r="CI35" s="567"/>
      <c r="CJ35" s="567"/>
      <c r="CK35" s="567"/>
      <c r="CL35" s="567"/>
      <c r="CM35" s="567"/>
      <c r="CN35" s="165"/>
      <c r="CO35" s="566">
        <f t="shared" ref="CO35:CO43" si="3">IF(CQ35="","",CO34+1)</f>
        <v>24</v>
      </c>
      <c r="CP35" s="566"/>
      <c r="CQ35" s="567" t="str">
        <f>IF('各会計、関係団体の財政状況及び健全化判断比率'!BS8="","",'各会計、関係団体の財政状況及び健全化判断比率'!BS8)</f>
        <v>（有）はばたき</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中津駅北土地区画整理清算事業特別会計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介護保険事業特別会計（保険事業勘定）</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14</v>
      </c>
      <c r="BF36" s="566"/>
      <c r="BG36" s="567" t="str">
        <f>IF('各会計、関係団体の財政状況及び健全化判断比率'!B38="","",'各会計、関係団体の財政状況及び健全化判断比率'!B38)</f>
        <v>農業集落排水事業特別会計</v>
      </c>
      <c r="BH36" s="567"/>
      <c r="BI36" s="567"/>
      <c r="BJ36" s="567"/>
      <c r="BK36" s="567"/>
      <c r="BL36" s="567"/>
      <c r="BM36" s="567"/>
      <c r="BN36" s="567"/>
      <c r="BO36" s="567"/>
      <c r="BP36" s="567"/>
      <c r="BQ36" s="567"/>
      <c r="BR36" s="567"/>
      <c r="BS36" s="567"/>
      <c r="BT36" s="567"/>
      <c r="BU36" s="567"/>
      <c r="BV36" s="165"/>
      <c r="BW36" s="566">
        <f t="shared" si="2"/>
        <v>21</v>
      </c>
      <c r="BX36" s="566"/>
      <c r="BY36" s="567" t="str">
        <f>IF('各会計、関係団体の財政状況及び健全化判断比率'!B70="","",'各会計、関係団体の財政状況及び健全化判断比率'!B70)</f>
        <v>大分県後期高齢者医療広域連合（普通会計）</v>
      </c>
      <c r="BZ36" s="567"/>
      <c r="CA36" s="567"/>
      <c r="CB36" s="567"/>
      <c r="CC36" s="567"/>
      <c r="CD36" s="567"/>
      <c r="CE36" s="567"/>
      <c r="CF36" s="567"/>
      <c r="CG36" s="567"/>
      <c r="CH36" s="567"/>
      <c r="CI36" s="567"/>
      <c r="CJ36" s="567"/>
      <c r="CK36" s="567"/>
      <c r="CL36" s="567"/>
      <c r="CM36" s="567"/>
      <c r="CN36" s="165"/>
      <c r="CO36" s="566">
        <f t="shared" si="3"/>
        <v>25</v>
      </c>
      <c r="CP36" s="566"/>
      <c r="CQ36" s="567" t="str">
        <f>IF('各会計、関係団体の財政状況及び健全化判断比率'!BS9="","",'各会計、関係団体の財政状況及び健全化判断比率'!BS9)</f>
        <v>（有）西谷温泉</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介護保険事業特別会計（サービス事業勘定）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15</v>
      </c>
      <c r="BF37" s="566"/>
      <c r="BG37" s="567" t="str">
        <f>IF('各会計、関係団体の財政状況及び健全化判断比率'!B39="","",'各会計、関係団体の財政状況及び健全化判断比率'!B39)</f>
        <v>小規模集合排水事業特別会計</v>
      </c>
      <c r="BH37" s="567"/>
      <c r="BI37" s="567"/>
      <c r="BJ37" s="567"/>
      <c r="BK37" s="567"/>
      <c r="BL37" s="567"/>
      <c r="BM37" s="567"/>
      <c r="BN37" s="567"/>
      <c r="BO37" s="567"/>
      <c r="BP37" s="567"/>
      <c r="BQ37" s="567"/>
      <c r="BR37" s="567"/>
      <c r="BS37" s="567"/>
      <c r="BT37" s="567"/>
      <c r="BU37" s="567"/>
      <c r="BV37" s="165"/>
      <c r="BW37" s="566">
        <f t="shared" si="2"/>
        <v>22</v>
      </c>
      <c r="BX37" s="566"/>
      <c r="BY37" s="567" t="str">
        <f>IF('各会計、関係団体の財政状況及び健全化判断比率'!B71="","",'各会計、関係団体の財政状況及び健全化判断比率'!B71)</f>
        <v>大分県後期高齢者医療広域連合（後期高齢者医療事業会計）</v>
      </c>
      <c r="BZ37" s="567"/>
      <c r="CA37" s="567"/>
      <c r="CB37" s="567"/>
      <c r="CC37" s="567"/>
      <c r="CD37" s="567"/>
      <c r="CE37" s="567"/>
      <c r="CF37" s="567"/>
      <c r="CG37" s="567"/>
      <c r="CH37" s="567"/>
      <c r="CI37" s="567"/>
      <c r="CJ37" s="567"/>
      <c r="CK37" s="567"/>
      <c r="CL37" s="567"/>
      <c r="CM37" s="567"/>
      <c r="CN37" s="165"/>
      <c r="CO37" s="566">
        <f t="shared" si="3"/>
        <v>26</v>
      </c>
      <c r="CP37" s="566"/>
      <c r="CQ37" s="567" t="str">
        <f>IF('各会計、関係団体の財政状況及び健全化判断比率'!BS10="","",'各会計、関係団体の財政状況及び健全化判断比率'!BS10)</f>
        <v>（社）農業公社やまくに</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8</v>
      </c>
      <c r="V38" s="566"/>
      <c r="W38" s="567" t="str">
        <f>IF('各会計、関係団体の財政状況及び健全化判断比率'!B32="","",'各会計、関係団体の財政状況及び健全化判断比率'!B32)</f>
        <v>駐車場事業特別会計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16</v>
      </c>
      <c r="BF38" s="566"/>
      <c r="BG38" s="567" t="str">
        <f>IF('各会計、関係団体の財政状況及び健全化判断比率'!B40="","",'各会計、関係団体の財政状況及び健全化判断比率'!B40)</f>
        <v>簡易水道事業特別会計</v>
      </c>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f t="shared" si="3"/>
        <v>27</v>
      </c>
      <c r="CP38" s="566"/>
      <c r="CQ38" s="567" t="str">
        <f>IF('各会計、関係団体の財政状況及び健全化判断比率'!BS11="","",'各会計、関係団体の財政状況及び健全化判断比率'!BS11)</f>
        <v>(株)道の駅なかつ</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f t="shared" si="4"/>
        <v>9</v>
      </c>
      <c r="V39" s="566"/>
      <c r="W39" s="567" t="str">
        <f>IF('各会計、関係団体の財政状況及び健全化判断比率'!B33="","",'各会計、関係団体の財政状況及び健全化判断比率'!B33)</f>
        <v>後期高齢者医療特別会計</v>
      </c>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17</v>
      </c>
      <c r="BF39" s="566"/>
      <c r="BG39" s="567" t="str">
        <f>IF('各会計、関係団体の財政状況及び健全化判断比率'!B41="","",'各会計、関係団体の財政状況及び健全化判断比率'!B41)</f>
        <v>サイクリングターミナル事業特別会計</v>
      </c>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28</v>
      </c>
      <c r="CP39" s="566"/>
      <c r="CQ39" s="567" t="str">
        <f>IF('各会計、関係団体の財政状況及び健全化判断比率'!BS12="","",'各会計、関係団体の財政状況及び健全化判断比率'!BS12)</f>
        <v>(株)農業生産法人やまくに</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f t="shared" si="1"/>
        <v>18</v>
      </c>
      <c r="BF40" s="566"/>
      <c r="BG40" s="567" t="str">
        <f>IF('各会計、関係団体の財政状況及び健全化判断比率'!B42="","",'各会計、関係団体の財政状況及び健全化判断比率'!B42)</f>
        <v>太陽光発電事業特別会計</v>
      </c>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2" t="s">
        <v>523</v>
      </c>
      <c r="D34" s="1152"/>
      <c r="E34" s="1153"/>
      <c r="F34" s="32">
        <v>18.59</v>
      </c>
      <c r="G34" s="33">
        <v>12.17</v>
      </c>
      <c r="H34" s="33">
        <v>13.71</v>
      </c>
      <c r="I34" s="33">
        <v>16.37</v>
      </c>
      <c r="J34" s="34">
        <v>17.36</v>
      </c>
      <c r="K34" s="22"/>
      <c r="L34" s="22"/>
      <c r="M34" s="22"/>
      <c r="N34" s="22"/>
      <c r="O34" s="22"/>
      <c r="P34" s="22"/>
    </row>
    <row r="35" spans="1:16" ht="39" customHeight="1">
      <c r="A35" s="22"/>
      <c r="B35" s="35"/>
      <c r="C35" s="1146" t="s">
        <v>524</v>
      </c>
      <c r="D35" s="1147"/>
      <c r="E35" s="1148"/>
      <c r="F35" s="36">
        <v>5.47</v>
      </c>
      <c r="G35" s="37">
        <v>6.21</v>
      </c>
      <c r="H35" s="37">
        <v>5.95</v>
      </c>
      <c r="I35" s="37">
        <v>5.3</v>
      </c>
      <c r="J35" s="38">
        <v>6.15</v>
      </c>
      <c r="K35" s="22"/>
      <c r="L35" s="22"/>
      <c r="M35" s="22"/>
      <c r="N35" s="22"/>
      <c r="O35" s="22"/>
      <c r="P35" s="22"/>
    </row>
    <row r="36" spans="1:16" ht="39" customHeight="1">
      <c r="A36" s="22"/>
      <c r="B36" s="35"/>
      <c r="C36" s="1146" t="s">
        <v>525</v>
      </c>
      <c r="D36" s="1147"/>
      <c r="E36" s="1148"/>
      <c r="F36" s="36">
        <v>3.8</v>
      </c>
      <c r="G36" s="37">
        <v>4.6500000000000004</v>
      </c>
      <c r="H36" s="37">
        <v>5.16</v>
      </c>
      <c r="I36" s="37">
        <v>5.55</v>
      </c>
      <c r="J36" s="38">
        <v>5.84</v>
      </c>
      <c r="K36" s="22"/>
      <c r="L36" s="22"/>
      <c r="M36" s="22"/>
      <c r="N36" s="22"/>
      <c r="O36" s="22"/>
      <c r="P36" s="22"/>
    </row>
    <row r="37" spans="1:16" ht="39" customHeight="1">
      <c r="A37" s="22"/>
      <c r="B37" s="35"/>
      <c r="C37" s="1146" t="s">
        <v>526</v>
      </c>
      <c r="D37" s="1147"/>
      <c r="E37" s="1148"/>
      <c r="F37" s="36">
        <v>1.59</v>
      </c>
      <c r="G37" s="37">
        <v>1.7</v>
      </c>
      <c r="H37" s="37">
        <v>3.13</v>
      </c>
      <c r="I37" s="37">
        <v>1.92</v>
      </c>
      <c r="J37" s="38">
        <v>1.07</v>
      </c>
      <c r="K37" s="22"/>
      <c r="L37" s="22"/>
      <c r="M37" s="22"/>
      <c r="N37" s="22"/>
      <c r="O37" s="22"/>
      <c r="P37" s="22"/>
    </row>
    <row r="38" spans="1:16" ht="39" customHeight="1">
      <c r="A38" s="22"/>
      <c r="B38" s="35"/>
      <c r="C38" s="1146" t="s">
        <v>527</v>
      </c>
      <c r="D38" s="1147"/>
      <c r="E38" s="1148"/>
      <c r="F38" s="36">
        <v>0.16</v>
      </c>
      <c r="G38" s="37">
        <v>0.28999999999999998</v>
      </c>
      <c r="H38" s="37">
        <v>0.22</v>
      </c>
      <c r="I38" s="37">
        <v>0.37</v>
      </c>
      <c r="J38" s="38">
        <v>0.54</v>
      </c>
      <c r="K38" s="22"/>
      <c r="L38" s="22"/>
      <c r="M38" s="22"/>
      <c r="N38" s="22"/>
      <c r="O38" s="22"/>
      <c r="P38" s="22"/>
    </row>
    <row r="39" spans="1:16" ht="39" customHeight="1">
      <c r="A39" s="22"/>
      <c r="B39" s="35"/>
      <c r="C39" s="1146" t="s">
        <v>528</v>
      </c>
      <c r="D39" s="1147"/>
      <c r="E39" s="1148"/>
      <c r="F39" s="36">
        <v>0.15</v>
      </c>
      <c r="G39" s="37">
        <v>0.13</v>
      </c>
      <c r="H39" s="37">
        <v>0.15</v>
      </c>
      <c r="I39" s="37">
        <v>0.16</v>
      </c>
      <c r="J39" s="38">
        <v>0.2</v>
      </c>
      <c r="K39" s="22"/>
      <c r="L39" s="22"/>
      <c r="M39" s="22"/>
      <c r="N39" s="22"/>
      <c r="O39" s="22"/>
      <c r="P39" s="22"/>
    </row>
    <row r="40" spans="1:16" ht="39" customHeight="1">
      <c r="A40" s="22"/>
      <c r="B40" s="35"/>
      <c r="C40" s="1146" t="s">
        <v>529</v>
      </c>
      <c r="D40" s="1147"/>
      <c r="E40" s="1148"/>
      <c r="F40" s="36">
        <v>0.04</v>
      </c>
      <c r="G40" s="37">
        <v>0.08</v>
      </c>
      <c r="H40" s="37">
        <v>0.09</v>
      </c>
      <c r="I40" s="37">
        <v>0.11</v>
      </c>
      <c r="J40" s="38">
        <v>0.13</v>
      </c>
      <c r="K40" s="22"/>
      <c r="L40" s="22"/>
      <c r="M40" s="22"/>
      <c r="N40" s="22"/>
      <c r="O40" s="22"/>
      <c r="P40" s="22"/>
    </row>
    <row r="41" spans="1:16" ht="39" customHeight="1">
      <c r="A41" s="22"/>
      <c r="B41" s="35"/>
      <c r="C41" s="1146" t="s">
        <v>530</v>
      </c>
      <c r="D41" s="1147"/>
      <c r="E41" s="1148"/>
      <c r="F41" s="36">
        <v>0.12</v>
      </c>
      <c r="G41" s="37">
        <v>0.09</v>
      </c>
      <c r="H41" s="37">
        <v>0.06</v>
      </c>
      <c r="I41" s="37">
        <v>0.06</v>
      </c>
      <c r="J41" s="38">
        <v>7.0000000000000007E-2</v>
      </c>
      <c r="K41" s="22"/>
      <c r="L41" s="22"/>
      <c r="M41" s="22"/>
      <c r="N41" s="22"/>
      <c r="O41" s="22"/>
      <c r="P41" s="22"/>
    </row>
    <row r="42" spans="1:16" ht="39" customHeight="1">
      <c r="A42" s="22"/>
      <c r="B42" s="39"/>
      <c r="C42" s="1146" t="s">
        <v>531</v>
      </c>
      <c r="D42" s="1147"/>
      <c r="E42" s="1148"/>
      <c r="F42" s="36" t="s">
        <v>475</v>
      </c>
      <c r="G42" s="37" t="s">
        <v>475</v>
      </c>
      <c r="H42" s="37" t="s">
        <v>475</v>
      </c>
      <c r="I42" s="37" t="s">
        <v>475</v>
      </c>
      <c r="J42" s="38" t="s">
        <v>475</v>
      </c>
      <c r="K42" s="22"/>
      <c r="L42" s="22"/>
      <c r="M42" s="22"/>
      <c r="N42" s="22"/>
      <c r="O42" s="22"/>
      <c r="P42" s="22"/>
    </row>
    <row r="43" spans="1:16" ht="39" customHeight="1" thickBot="1">
      <c r="A43" s="22"/>
      <c r="B43" s="40"/>
      <c r="C43" s="1149" t="s">
        <v>532</v>
      </c>
      <c r="D43" s="1150"/>
      <c r="E43" s="1151"/>
      <c r="F43" s="41">
        <v>0.17</v>
      </c>
      <c r="G43" s="42">
        <v>0.11</v>
      </c>
      <c r="H43" s="42">
        <v>0.22</v>
      </c>
      <c r="I43" s="42">
        <v>0.16</v>
      </c>
      <c r="J43" s="43">
        <v>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2" t="s">
        <v>10</v>
      </c>
      <c r="C45" s="1163"/>
      <c r="D45" s="58"/>
      <c r="E45" s="1168" t="s">
        <v>11</v>
      </c>
      <c r="F45" s="1168"/>
      <c r="G45" s="1168"/>
      <c r="H45" s="1168"/>
      <c r="I45" s="1168"/>
      <c r="J45" s="1169"/>
      <c r="K45" s="59">
        <v>5202</v>
      </c>
      <c r="L45" s="60">
        <v>5157</v>
      </c>
      <c r="M45" s="60">
        <v>5093</v>
      </c>
      <c r="N45" s="60">
        <v>5081</v>
      </c>
      <c r="O45" s="61">
        <v>5150</v>
      </c>
      <c r="P45" s="48"/>
      <c r="Q45" s="48"/>
      <c r="R45" s="48"/>
      <c r="S45" s="48"/>
      <c r="T45" s="48"/>
      <c r="U45" s="48"/>
    </row>
    <row r="46" spans="1:21" ht="30.75" customHeight="1">
      <c r="A46" s="48"/>
      <c r="B46" s="1164"/>
      <c r="C46" s="1165"/>
      <c r="D46" s="62"/>
      <c r="E46" s="1156" t="s">
        <v>12</v>
      </c>
      <c r="F46" s="1156"/>
      <c r="G46" s="1156"/>
      <c r="H46" s="1156"/>
      <c r="I46" s="1156"/>
      <c r="J46" s="1157"/>
      <c r="K46" s="63" t="s">
        <v>475</v>
      </c>
      <c r="L46" s="64" t="s">
        <v>475</v>
      </c>
      <c r="M46" s="64" t="s">
        <v>475</v>
      </c>
      <c r="N46" s="64" t="s">
        <v>475</v>
      </c>
      <c r="O46" s="65" t="s">
        <v>475</v>
      </c>
      <c r="P46" s="48"/>
      <c r="Q46" s="48"/>
      <c r="R46" s="48"/>
      <c r="S46" s="48"/>
      <c r="T46" s="48"/>
      <c r="U46" s="48"/>
    </row>
    <row r="47" spans="1:21" ht="30.75" customHeight="1">
      <c r="A47" s="48"/>
      <c r="B47" s="1164"/>
      <c r="C47" s="1165"/>
      <c r="D47" s="62"/>
      <c r="E47" s="1156" t="s">
        <v>13</v>
      </c>
      <c r="F47" s="1156"/>
      <c r="G47" s="1156"/>
      <c r="H47" s="1156"/>
      <c r="I47" s="1156"/>
      <c r="J47" s="1157"/>
      <c r="K47" s="63">
        <v>29</v>
      </c>
      <c r="L47" s="64">
        <v>42</v>
      </c>
      <c r="M47" s="64">
        <v>56</v>
      </c>
      <c r="N47" s="64">
        <v>56</v>
      </c>
      <c r="O47" s="65">
        <v>36</v>
      </c>
      <c r="P47" s="48"/>
      <c r="Q47" s="48"/>
      <c r="R47" s="48"/>
      <c r="S47" s="48"/>
      <c r="T47" s="48"/>
      <c r="U47" s="48"/>
    </row>
    <row r="48" spans="1:21" ht="30.75" customHeight="1">
      <c r="A48" s="48"/>
      <c r="B48" s="1164"/>
      <c r="C48" s="1165"/>
      <c r="D48" s="62"/>
      <c r="E48" s="1156" t="s">
        <v>14</v>
      </c>
      <c r="F48" s="1156"/>
      <c r="G48" s="1156"/>
      <c r="H48" s="1156"/>
      <c r="I48" s="1156"/>
      <c r="J48" s="1157"/>
      <c r="K48" s="63">
        <v>1400</v>
      </c>
      <c r="L48" s="64">
        <v>1380</v>
      </c>
      <c r="M48" s="64">
        <v>1406</v>
      </c>
      <c r="N48" s="64">
        <v>1277</v>
      </c>
      <c r="O48" s="65">
        <v>1438</v>
      </c>
      <c r="P48" s="48"/>
      <c r="Q48" s="48"/>
      <c r="R48" s="48"/>
      <c r="S48" s="48"/>
      <c r="T48" s="48"/>
      <c r="U48" s="48"/>
    </row>
    <row r="49" spans="1:21" ht="30.75" customHeight="1">
      <c r="A49" s="48"/>
      <c r="B49" s="1164"/>
      <c r="C49" s="1165"/>
      <c r="D49" s="62"/>
      <c r="E49" s="1156" t="s">
        <v>15</v>
      </c>
      <c r="F49" s="1156"/>
      <c r="G49" s="1156"/>
      <c r="H49" s="1156"/>
      <c r="I49" s="1156"/>
      <c r="J49" s="1157"/>
      <c r="K49" s="63" t="s">
        <v>475</v>
      </c>
      <c r="L49" s="64" t="s">
        <v>475</v>
      </c>
      <c r="M49" s="64" t="s">
        <v>475</v>
      </c>
      <c r="N49" s="64" t="s">
        <v>475</v>
      </c>
      <c r="O49" s="65" t="s">
        <v>475</v>
      </c>
      <c r="P49" s="48"/>
      <c r="Q49" s="48"/>
      <c r="R49" s="48"/>
      <c r="S49" s="48"/>
      <c r="T49" s="48"/>
      <c r="U49" s="48"/>
    </row>
    <row r="50" spans="1:21" ht="30.75" customHeight="1">
      <c r="A50" s="48"/>
      <c r="B50" s="1164"/>
      <c r="C50" s="1165"/>
      <c r="D50" s="62"/>
      <c r="E50" s="1156" t="s">
        <v>16</v>
      </c>
      <c r="F50" s="1156"/>
      <c r="G50" s="1156"/>
      <c r="H50" s="1156"/>
      <c r="I50" s="1156"/>
      <c r="J50" s="1157"/>
      <c r="K50" s="63" t="s">
        <v>475</v>
      </c>
      <c r="L50" s="64">
        <v>0</v>
      </c>
      <c r="M50" s="64" t="s">
        <v>475</v>
      </c>
      <c r="N50" s="64" t="s">
        <v>475</v>
      </c>
      <c r="O50" s="65" t="s">
        <v>475</v>
      </c>
      <c r="P50" s="48"/>
      <c r="Q50" s="48"/>
      <c r="R50" s="48"/>
      <c r="S50" s="48"/>
      <c r="T50" s="48"/>
      <c r="U50" s="48"/>
    </row>
    <row r="51" spans="1:21" ht="30.75" customHeight="1">
      <c r="A51" s="48"/>
      <c r="B51" s="1166"/>
      <c r="C51" s="1167"/>
      <c r="D51" s="66"/>
      <c r="E51" s="1156" t="s">
        <v>17</v>
      </c>
      <c r="F51" s="1156"/>
      <c r="G51" s="1156"/>
      <c r="H51" s="1156"/>
      <c r="I51" s="1156"/>
      <c r="J51" s="1157"/>
      <c r="K51" s="63" t="s">
        <v>475</v>
      </c>
      <c r="L51" s="64" t="s">
        <v>475</v>
      </c>
      <c r="M51" s="64" t="s">
        <v>475</v>
      </c>
      <c r="N51" s="64" t="s">
        <v>475</v>
      </c>
      <c r="O51" s="65" t="s">
        <v>475</v>
      </c>
      <c r="P51" s="48"/>
      <c r="Q51" s="48"/>
      <c r="R51" s="48"/>
      <c r="S51" s="48"/>
      <c r="T51" s="48"/>
      <c r="U51" s="48"/>
    </row>
    <row r="52" spans="1:21" ht="30.75" customHeight="1">
      <c r="A52" s="48"/>
      <c r="B52" s="1154" t="s">
        <v>18</v>
      </c>
      <c r="C52" s="1155"/>
      <c r="D52" s="66"/>
      <c r="E52" s="1156" t="s">
        <v>19</v>
      </c>
      <c r="F52" s="1156"/>
      <c r="G52" s="1156"/>
      <c r="H52" s="1156"/>
      <c r="I52" s="1156"/>
      <c r="J52" s="1157"/>
      <c r="K52" s="63">
        <v>5271</v>
      </c>
      <c r="L52" s="64">
        <v>5360</v>
      </c>
      <c r="M52" s="64">
        <v>5284</v>
      </c>
      <c r="N52" s="64">
        <v>5485</v>
      </c>
      <c r="O52" s="65">
        <v>5601</v>
      </c>
      <c r="P52" s="48"/>
      <c r="Q52" s="48"/>
      <c r="R52" s="48"/>
      <c r="S52" s="48"/>
      <c r="T52" s="48"/>
      <c r="U52" s="48"/>
    </row>
    <row r="53" spans="1:21" ht="30.75" customHeight="1" thickBot="1">
      <c r="A53" s="48"/>
      <c r="B53" s="1158" t="s">
        <v>20</v>
      </c>
      <c r="C53" s="1159"/>
      <c r="D53" s="67"/>
      <c r="E53" s="1160" t="s">
        <v>21</v>
      </c>
      <c r="F53" s="1160"/>
      <c r="G53" s="1160"/>
      <c r="H53" s="1160"/>
      <c r="I53" s="1160"/>
      <c r="J53" s="1161"/>
      <c r="K53" s="68">
        <v>1360</v>
      </c>
      <c r="L53" s="69">
        <v>1219</v>
      </c>
      <c r="M53" s="69">
        <v>1271</v>
      </c>
      <c r="N53" s="69">
        <v>929</v>
      </c>
      <c r="O53" s="70">
        <v>1023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70" t="s">
        <v>23</v>
      </c>
      <c r="C41" s="1171"/>
      <c r="D41" s="81"/>
      <c r="E41" s="1176" t="s">
        <v>24</v>
      </c>
      <c r="F41" s="1176"/>
      <c r="G41" s="1176"/>
      <c r="H41" s="1177"/>
      <c r="I41" s="82">
        <v>43888</v>
      </c>
      <c r="J41" s="83">
        <v>43930</v>
      </c>
      <c r="K41" s="83">
        <v>43444</v>
      </c>
      <c r="L41" s="83">
        <v>45097</v>
      </c>
      <c r="M41" s="84">
        <v>44776</v>
      </c>
    </row>
    <row r="42" spans="2:13" ht="27.75" customHeight="1">
      <c r="B42" s="1172"/>
      <c r="C42" s="1173"/>
      <c r="D42" s="85"/>
      <c r="E42" s="1178" t="s">
        <v>25</v>
      </c>
      <c r="F42" s="1178"/>
      <c r="G42" s="1178"/>
      <c r="H42" s="1179"/>
      <c r="I42" s="86" t="s">
        <v>475</v>
      </c>
      <c r="J42" s="87">
        <v>397</v>
      </c>
      <c r="K42" s="87">
        <v>399</v>
      </c>
      <c r="L42" s="87">
        <v>400</v>
      </c>
      <c r="M42" s="88">
        <v>402</v>
      </c>
    </row>
    <row r="43" spans="2:13" ht="27.75" customHeight="1">
      <c r="B43" s="1172"/>
      <c r="C43" s="1173"/>
      <c r="D43" s="85"/>
      <c r="E43" s="1178" t="s">
        <v>26</v>
      </c>
      <c r="F43" s="1178"/>
      <c r="G43" s="1178"/>
      <c r="H43" s="1179"/>
      <c r="I43" s="86">
        <v>17811</v>
      </c>
      <c r="J43" s="87">
        <v>16890</v>
      </c>
      <c r="K43" s="87">
        <v>16331</v>
      </c>
      <c r="L43" s="87">
        <v>15615</v>
      </c>
      <c r="M43" s="88">
        <v>15626</v>
      </c>
    </row>
    <row r="44" spans="2:13" ht="27.75" customHeight="1">
      <c r="B44" s="1172"/>
      <c r="C44" s="1173"/>
      <c r="D44" s="85"/>
      <c r="E44" s="1178" t="s">
        <v>27</v>
      </c>
      <c r="F44" s="1178"/>
      <c r="G44" s="1178"/>
      <c r="H44" s="1179"/>
      <c r="I44" s="86" t="s">
        <v>475</v>
      </c>
      <c r="J44" s="87" t="s">
        <v>475</v>
      </c>
      <c r="K44" s="87" t="s">
        <v>475</v>
      </c>
      <c r="L44" s="87" t="s">
        <v>475</v>
      </c>
      <c r="M44" s="88" t="s">
        <v>475</v>
      </c>
    </row>
    <row r="45" spans="2:13" ht="27.75" customHeight="1">
      <c r="B45" s="1172"/>
      <c r="C45" s="1173"/>
      <c r="D45" s="85"/>
      <c r="E45" s="1178" t="s">
        <v>28</v>
      </c>
      <c r="F45" s="1178"/>
      <c r="G45" s="1178"/>
      <c r="H45" s="1179"/>
      <c r="I45" s="86">
        <v>8607</v>
      </c>
      <c r="J45" s="87">
        <v>7961</v>
      </c>
      <c r="K45" s="87">
        <v>7393</v>
      </c>
      <c r="L45" s="87">
        <v>6711</v>
      </c>
      <c r="M45" s="88">
        <v>6311</v>
      </c>
    </row>
    <row r="46" spans="2:13" ht="27.75" customHeight="1">
      <c r="B46" s="1172"/>
      <c r="C46" s="1173"/>
      <c r="D46" s="85"/>
      <c r="E46" s="1178" t="s">
        <v>29</v>
      </c>
      <c r="F46" s="1178"/>
      <c r="G46" s="1178"/>
      <c r="H46" s="1179"/>
      <c r="I46" s="86">
        <v>1575</v>
      </c>
      <c r="J46" s="87">
        <v>758</v>
      </c>
      <c r="K46" s="87" t="s">
        <v>475</v>
      </c>
      <c r="L46" s="87" t="s">
        <v>475</v>
      </c>
      <c r="M46" s="88">
        <v>240</v>
      </c>
    </row>
    <row r="47" spans="2:13" ht="27.75" customHeight="1">
      <c r="B47" s="1172"/>
      <c r="C47" s="1173"/>
      <c r="D47" s="85"/>
      <c r="E47" s="1178" t="s">
        <v>30</v>
      </c>
      <c r="F47" s="1178"/>
      <c r="G47" s="1178"/>
      <c r="H47" s="1179"/>
      <c r="I47" s="86" t="s">
        <v>475</v>
      </c>
      <c r="J47" s="87" t="s">
        <v>475</v>
      </c>
      <c r="K47" s="87" t="s">
        <v>475</v>
      </c>
      <c r="L47" s="87" t="s">
        <v>475</v>
      </c>
      <c r="M47" s="88" t="s">
        <v>475</v>
      </c>
    </row>
    <row r="48" spans="2:13" ht="27.75" customHeight="1">
      <c r="B48" s="1174"/>
      <c r="C48" s="1175"/>
      <c r="D48" s="85"/>
      <c r="E48" s="1178" t="s">
        <v>31</v>
      </c>
      <c r="F48" s="1178"/>
      <c r="G48" s="1178"/>
      <c r="H48" s="1179"/>
      <c r="I48" s="86" t="s">
        <v>475</v>
      </c>
      <c r="J48" s="87" t="s">
        <v>475</v>
      </c>
      <c r="K48" s="87" t="s">
        <v>475</v>
      </c>
      <c r="L48" s="87" t="s">
        <v>475</v>
      </c>
      <c r="M48" s="88" t="s">
        <v>475</v>
      </c>
    </row>
    <row r="49" spans="2:13" ht="27.75" customHeight="1">
      <c r="B49" s="1180" t="s">
        <v>32</v>
      </c>
      <c r="C49" s="1181"/>
      <c r="D49" s="89"/>
      <c r="E49" s="1178" t="s">
        <v>33</v>
      </c>
      <c r="F49" s="1178"/>
      <c r="G49" s="1178"/>
      <c r="H49" s="1179"/>
      <c r="I49" s="86">
        <v>10370</v>
      </c>
      <c r="J49" s="87">
        <v>9710</v>
      </c>
      <c r="K49" s="87">
        <v>10816</v>
      </c>
      <c r="L49" s="87">
        <v>10778</v>
      </c>
      <c r="M49" s="88">
        <v>9943</v>
      </c>
    </row>
    <row r="50" spans="2:13" ht="27.75" customHeight="1">
      <c r="B50" s="1172"/>
      <c r="C50" s="1173"/>
      <c r="D50" s="85"/>
      <c r="E50" s="1178" t="s">
        <v>34</v>
      </c>
      <c r="F50" s="1178"/>
      <c r="G50" s="1178"/>
      <c r="H50" s="1179"/>
      <c r="I50" s="86">
        <v>5311</v>
      </c>
      <c r="J50" s="87">
        <v>5168</v>
      </c>
      <c r="K50" s="87">
        <v>5385</v>
      </c>
      <c r="L50" s="87">
        <v>5925</v>
      </c>
      <c r="M50" s="88">
        <v>6346</v>
      </c>
    </row>
    <row r="51" spans="2:13" ht="27.75" customHeight="1">
      <c r="B51" s="1174"/>
      <c r="C51" s="1175"/>
      <c r="D51" s="85"/>
      <c r="E51" s="1178" t="s">
        <v>35</v>
      </c>
      <c r="F51" s="1178"/>
      <c r="G51" s="1178"/>
      <c r="H51" s="1179"/>
      <c r="I51" s="86">
        <v>44213</v>
      </c>
      <c r="J51" s="87">
        <v>44380</v>
      </c>
      <c r="K51" s="87">
        <v>44453</v>
      </c>
      <c r="L51" s="87">
        <v>44724</v>
      </c>
      <c r="M51" s="88">
        <v>44871</v>
      </c>
    </row>
    <row r="52" spans="2:13" ht="27.75" customHeight="1" thickBot="1">
      <c r="B52" s="1182" t="s">
        <v>36</v>
      </c>
      <c r="C52" s="1183"/>
      <c r="D52" s="90"/>
      <c r="E52" s="1184" t="s">
        <v>37</v>
      </c>
      <c r="F52" s="1184"/>
      <c r="G52" s="1184"/>
      <c r="H52" s="1185"/>
      <c r="I52" s="91">
        <v>11987</v>
      </c>
      <c r="J52" s="92">
        <v>10677</v>
      </c>
      <c r="K52" s="92">
        <v>6914</v>
      </c>
      <c r="L52" s="92">
        <v>6396</v>
      </c>
      <c r="M52" s="93">
        <v>6195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62149</v>
      </c>
      <c r="E3" s="116"/>
      <c r="F3" s="117">
        <v>47569</v>
      </c>
      <c r="G3" s="118"/>
      <c r="H3" s="119"/>
    </row>
    <row r="4" spans="1:8">
      <c r="A4" s="120"/>
      <c r="B4" s="121"/>
      <c r="C4" s="122"/>
      <c r="D4" s="123">
        <v>33548</v>
      </c>
      <c r="E4" s="124"/>
      <c r="F4" s="125">
        <v>26255</v>
      </c>
      <c r="G4" s="126"/>
      <c r="H4" s="127"/>
    </row>
    <row r="5" spans="1:8">
      <c r="A5" s="108" t="s">
        <v>508</v>
      </c>
      <c r="B5" s="113"/>
      <c r="C5" s="114"/>
      <c r="D5" s="115">
        <v>71260</v>
      </c>
      <c r="E5" s="116"/>
      <c r="F5" s="117">
        <v>50880</v>
      </c>
      <c r="G5" s="118"/>
      <c r="H5" s="119"/>
    </row>
    <row r="6" spans="1:8">
      <c r="A6" s="120"/>
      <c r="B6" s="121"/>
      <c r="C6" s="122"/>
      <c r="D6" s="123">
        <v>27279</v>
      </c>
      <c r="E6" s="124"/>
      <c r="F6" s="125">
        <v>26879</v>
      </c>
      <c r="G6" s="126"/>
      <c r="H6" s="127"/>
    </row>
    <row r="7" spans="1:8">
      <c r="A7" s="108" t="s">
        <v>509</v>
      </c>
      <c r="B7" s="113"/>
      <c r="C7" s="114"/>
      <c r="D7" s="115">
        <v>77764</v>
      </c>
      <c r="E7" s="116"/>
      <c r="F7" s="117">
        <v>63956</v>
      </c>
      <c r="G7" s="118"/>
      <c r="H7" s="119"/>
    </row>
    <row r="8" spans="1:8">
      <c r="A8" s="120"/>
      <c r="B8" s="121"/>
      <c r="C8" s="122"/>
      <c r="D8" s="123">
        <v>32626</v>
      </c>
      <c r="E8" s="124"/>
      <c r="F8" s="125">
        <v>29239</v>
      </c>
      <c r="G8" s="126"/>
      <c r="H8" s="127"/>
    </row>
    <row r="9" spans="1:8">
      <c r="A9" s="108" t="s">
        <v>510</v>
      </c>
      <c r="B9" s="113"/>
      <c r="C9" s="114"/>
      <c r="D9" s="115">
        <v>104270</v>
      </c>
      <c r="E9" s="116"/>
      <c r="F9" s="117">
        <v>66255</v>
      </c>
      <c r="G9" s="118"/>
      <c r="H9" s="119"/>
    </row>
    <row r="10" spans="1:8">
      <c r="A10" s="120"/>
      <c r="B10" s="121"/>
      <c r="C10" s="122"/>
      <c r="D10" s="123">
        <v>60005</v>
      </c>
      <c r="E10" s="124"/>
      <c r="F10" s="125">
        <v>31822</v>
      </c>
      <c r="G10" s="126"/>
      <c r="H10" s="127"/>
    </row>
    <row r="11" spans="1:8">
      <c r="A11" s="108" t="s">
        <v>511</v>
      </c>
      <c r="B11" s="113"/>
      <c r="C11" s="114"/>
      <c r="D11" s="115">
        <v>77327</v>
      </c>
      <c r="E11" s="116"/>
      <c r="F11" s="117">
        <v>54227</v>
      </c>
      <c r="G11" s="118"/>
      <c r="H11" s="119"/>
    </row>
    <row r="12" spans="1:8">
      <c r="A12" s="120"/>
      <c r="B12" s="121"/>
      <c r="C12" s="128"/>
      <c r="D12" s="123">
        <v>46935</v>
      </c>
      <c r="E12" s="124"/>
      <c r="F12" s="125">
        <v>29694</v>
      </c>
      <c r="G12" s="126"/>
      <c r="H12" s="127"/>
    </row>
    <row r="13" spans="1:8">
      <c r="A13" s="108"/>
      <c r="B13" s="113"/>
      <c r="C13" s="129"/>
      <c r="D13" s="130">
        <v>78554</v>
      </c>
      <c r="E13" s="131"/>
      <c r="F13" s="132">
        <v>56577</v>
      </c>
      <c r="G13" s="133"/>
      <c r="H13" s="119"/>
    </row>
    <row r="14" spans="1:8">
      <c r="A14" s="120"/>
      <c r="B14" s="121"/>
      <c r="C14" s="122"/>
      <c r="D14" s="123">
        <v>40079</v>
      </c>
      <c r="E14" s="124"/>
      <c r="F14" s="125">
        <v>28778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5.61</v>
      </c>
      <c r="C19" s="134">
        <f>ROUND(VALUE(SUBSTITUTE(実質収支比率等に係る経年分析!G$48,"▲","-")),2)</f>
        <v>6.31</v>
      </c>
      <c r="D19" s="134">
        <f>ROUND(VALUE(SUBSTITUTE(実質収支比率等に係る経年分析!H$48,"▲","-")),2)</f>
        <v>6.02</v>
      </c>
      <c r="E19" s="134">
        <f>ROUND(VALUE(SUBSTITUTE(実質収支比率等に係る経年分析!I$48,"▲","-")),2)</f>
        <v>5.38</v>
      </c>
      <c r="F19" s="134">
        <f>ROUND(VALUE(SUBSTITUTE(実質収支比率等に係る経年分析!J$48,"▲","-")),2)</f>
        <v>6.23</v>
      </c>
    </row>
    <row r="20" spans="1:11">
      <c r="A20" s="134" t="s">
        <v>42</v>
      </c>
      <c r="B20" s="134">
        <f>ROUND(VALUE(SUBSTITUTE(実質収支比率等に係る経年分析!F$47,"▲","-")),2)</f>
        <v>12.7</v>
      </c>
      <c r="C20" s="134">
        <f>ROUND(VALUE(SUBSTITUTE(実質収支比率等に係る経年分析!G$47,"▲","-")),2)</f>
        <v>12.54</v>
      </c>
      <c r="D20" s="134">
        <f>ROUND(VALUE(SUBSTITUTE(実質収支比率等に係る経年分析!H$47,"▲","-")),2)</f>
        <v>17.27</v>
      </c>
      <c r="E20" s="134">
        <f>ROUND(VALUE(SUBSTITUTE(実質収支比率等に係る経年分析!I$47,"▲","-")),2)</f>
        <v>14.47</v>
      </c>
      <c r="F20" s="134">
        <f>ROUND(VALUE(SUBSTITUTE(実質収支比率等に係る経年分析!J$47,"▲","-")),2)</f>
        <v>14.54</v>
      </c>
    </row>
    <row r="21" spans="1:11">
      <c r="A21" s="134" t="s">
        <v>43</v>
      </c>
      <c r="B21" s="134">
        <f>IF(ISNUMBER(VALUE(SUBSTITUTE(実質収支比率等に係る経年分析!F$49,"▲","-"))),ROUND(VALUE(SUBSTITUTE(実質収支比率等に係る経年分析!F$49,"▲","-")),2),NA())</f>
        <v>-1.53</v>
      </c>
      <c r="C21" s="134">
        <f>IF(ISNUMBER(VALUE(SUBSTITUTE(実質収支比率等に係る経年分析!G$49,"▲","-"))),ROUND(VALUE(SUBSTITUTE(実質収支比率等に係る経年分析!G$49,"▲","-")),2),NA())</f>
        <v>-1.78</v>
      </c>
      <c r="D21" s="134">
        <f>IF(ISNUMBER(VALUE(SUBSTITUTE(実質収支比率等に係る経年分析!H$49,"▲","-"))),ROUND(VALUE(SUBSTITUTE(実質収支比率等に係る経年分析!H$49,"▲","-")),2),NA())</f>
        <v>1.35</v>
      </c>
      <c r="E21" s="134">
        <f>IF(ISNUMBER(VALUE(SUBSTITUTE(実質収支比率等に係る経年分析!I$49,"▲","-"))),ROUND(VALUE(SUBSTITUTE(実質収支比率等に係る経年分析!I$49,"▲","-")),2),NA())</f>
        <v>-6.45</v>
      </c>
      <c r="F21" s="134">
        <f>IF(ISNUMBER(VALUE(SUBSTITUTE(実質収支比率等に係る経年分析!J$49,"▲","-"))),ROUND(VALUE(SUBSTITUTE(実質収支比率等に係る経年分析!J$49,"▲","-")),2),NA())</f>
        <v>-1.55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ケーブルネットワーク事業特別会計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c r="A32" s="135" t="str">
        <f>IF(連結実質赤字比率に係る赤字・黒字の構成分析!C$38="",NA(),連結実質赤字比率に係る赤字・黒字の構成分析!C$38)</f>
        <v>介護保険事業特別会計（保険事業勘定）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0.28999999999999998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0.54</v>
      </c>
    </row>
    <row r="33" spans="1:16">
      <c r="A33" s="135" t="str">
        <f>IF(連結実質赤字比率に係る赤字・黒字の構成分析!C$37="",NA(),連結実質赤字比率に係る赤字・黒字の構成分析!C$37)</f>
        <v>国民健康保険事業特別会計（事業勘定）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1.07</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4.6500000000000004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5.16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5.84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5.47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5.95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6.15</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18.59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12.17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13.71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16.37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17.36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5271</v>
      </c>
      <c r="E42" s="136"/>
      <c r="F42" s="136"/>
      <c r="G42" s="136">
        <f>'実質公債費比率（分子）の構造'!L$52</f>
        <v>5360</v>
      </c>
      <c r="H42" s="136"/>
      <c r="I42" s="136"/>
      <c r="J42" s="136">
        <f>'実質公債費比率（分子）の構造'!M$52</f>
        <v>5284</v>
      </c>
      <c r="K42" s="136"/>
      <c r="L42" s="136"/>
      <c r="M42" s="136">
        <f>'実質公債費比率（分子）の構造'!N$52</f>
        <v>5485</v>
      </c>
      <c r="N42" s="136"/>
      <c r="O42" s="136"/>
      <c r="P42" s="136">
        <f>'実質公債費比率（分子）の構造'!O$52</f>
        <v>5601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f>'実質公債費比率（分子）の構造'!L$50</f>
        <v>0</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1400</v>
      </c>
      <c r="C46" s="136"/>
      <c r="D46" s="136"/>
      <c r="E46" s="136">
        <f>'実質公債費比率（分子）の構造'!L$48</f>
        <v>1380</v>
      </c>
      <c r="F46" s="136"/>
      <c r="G46" s="136"/>
      <c r="H46" s="136">
        <f>'実質公債費比率（分子）の構造'!M$48</f>
        <v>1406</v>
      </c>
      <c r="I46" s="136"/>
      <c r="J46" s="136"/>
      <c r="K46" s="136">
        <f>'実質公債費比率（分子）の構造'!N$48</f>
        <v>1277</v>
      </c>
      <c r="L46" s="136"/>
      <c r="M46" s="136"/>
      <c r="N46" s="136">
        <f>'実質公債費比率（分子）の構造'!O$48</f>
        <v>1438</v>
      </c>
      <c r="O46" s="136"/>
      <c r="P46" s="136"/>
    </row>
    <row r="47" spans="1:16">
      <c r="A47" s="136" t="s">
        <v>55</v>
      </c>
      <c r="B47" s="136">
        <f>'実質公債費比率（分子）の構造'!K$47</f>
        <v>29</v>
      </c>
      <c r="C47" s="136"/>
      <c r="D47" s="136"/>
      <c r="E47" s="136">
        <f>'実質公債費比率（分子）の構造'!L$47</f>
        <v>42</v>
      </c>
      <c r="F47" s="136"/>
      <c r="G47" s="136"/>
      <c r="H47" s="136">
        <f>'実質公債費比率（分子）の構造'!M$47</f>
        <v>56</v>
      </c>
      <c r="I47" s="136"/>
      <c r="J47" s="136"/>
      <c r="K47" s="136">
        <f>'実質公債費比率（分子）の構造'!N$47</f>
        <v>56</v>
      </c>
      <c r="L47" s="136"/>
      <c r="M47" s="136"/>
      <c r="N47" s="136">
        <f>'実質公債費比率（分子）の構造'!O$47</f>
        <v>36</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5202</v>
      </c>
      <c r="C49" s="136"/>
      <c r="D49" s="136"/>
      <c r="E49" s="136">
        <f>'実質公債費比率（分子）の構造'!L$45</f>
        <v>5157</v>
      </c>
      <c r="F49" s="136"/>
      <c r="G49" s="136"/>
      <c r="H49" s="136">
        <f>'実質公債費比率（分子）の構造'!M$45</f>
        <v>5093</v>
      </c>
      <c r="I49" s="136"/>
      <c r="J49" s="136"/>
      <c r="K49" s="136">
        <f>'実質公債費比率（分子）の構造'!N$45</f>
        <v>5081</v>
      </c>
      <c r="L49" s="136"/>
      <c r="M49" s="136"/>
      <c r="N49" s="136">
        <f>'実質公債費比率（分子）の構造'!O$45</f>
        <v>5150</v>
      </c>
      <c r="O49" s="136"/>
      <c r="P49" s="136"/>
    </row>
    <row r="50" spans="1:16">
      <c r="A50" s="136" t="s">
        <v>58</v>
      </c>
      <c r="B50" s="136" t="e">
        <f>NA()</f>
        <v>#N/A</v>
      </c>
      <c r="C50" s="136">
        <f>IF(ISNUMBER('実質公債費比率（分子）の構造'!K$53),'実質公債費比率（分子）の構造'!K$53,NA())</f>
        <v>1360</v>
      </c>
      <c r="D50" s="136" t="e">
        <f>NA()</f>
        <v>#N/A</v>
      </c>
      <c r="E50" s="136" t="e">
        <f>NA()</f>
        <v>#N/A</v>
      </c>
      <c r="F50" s="136">
        <f>IF(ISNUMBER('実質公債費比率（分子）の構造'!L$53),'実質公債費比率（分子）の構造'!L$53,NA())</f>
        <v>1219</v>
      </c>
      <c r="G50" s="136" t="e">
        <f>NA()</f>
        <v>#N/A</v>
      </c>
      <c r="H50" s="136" t="e">
        <f>NA()</f>
        <v>#N/A</v>
      </c>
      <c r="I50" s="136">
        <f>IF(ISNUMBER('実質公債費比率（分子）の構造'!M$53),'実質公債費比率（分子）の構造'!M$53,NA())</f>
        <v>1271</v>
      </c>
      <c r="J50" s="136" t="e">
        <f>NA()</f>
        <v>#N/A</v>
      </c>
      <c r="K50" s="136" t="e">
        <f>NA()</f>
        <v>#N/A</v>
      </c>
      <c r="L50" s="136">
        <f>IF(ISNUMBER('実質公債費比率（分子）の構造'!N$53),'実質公債費比率（分子）の構造'!N$53,NA())</f>
        <v>929</v>
      </c>
      <c r="M50" s="136" t="e">
        <f>NA()</f>
        <v>#N/A</v>
      </c>
      <c r="N50" s="136" t="e">
        <f>NA()</f>
        <v>#N/A</v>
      </c>
      <c r="O50" s="136">
        <f>IF(ISNUMBER('実質公債費比率（分子）の構造'!O$53),'実質公債費比率（分子）の構造'!O$53,NA())</f>
        <v>1023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44213</v>
      </c>
      <c r="E56" s="135"/>
      <c r="F56" s="135"/>
      <c r="G56" s="135">
        <f>'将来負担比率（分子）の構造'!J$51</f>
        <v>44380</v>
      </c>
      <c r="H56" s="135"/>
      <c r="I56" s="135"/>
      <c r="J56" s="135">
        <f>'将来負担比率（分子）の構造'!K$51</f>
        <v>44453</v>
      </c>
      <c r="K56" s="135"/>
      <c r="L56" s="135"/>
      <c r="M56" s="135">
        <f>'将来負担比率（分子）の構造'!L$51</f>
        <v>44724</v>
      </c>
      <c r="N56" s="135"/>
      <c r="O56" s="135"/>
      <c r="P56" s="135">
        <f>'将来負担比率（分子）の構造'!M$51</f>
        <v>44871</v>
      </c>
    </row>
    <row r="57" spans="1:16">
      <c r="A57" s="135" t="s">
        <v>34</v>
      </c>
      <c r="B57" s="135"/>
      <c r="C57" s="135"/>
      <c r="D57" s="135">
        <f>'将来負担比率（分子）の構造'!I$50</f>
        <v>5311</v>
      </c>
      <c r="E57" s="135"/>
      <c r="F57" s="135"/>
      <c r="G57" s="135">
        <f>'将来負担比率（分子）の構造'!J$50</f>
        <v>5168</v>
      </c>
      <c r="H57" s="135"/>
      <c r="I57" s="135"/>
      <c r="J57" s="135">
        <f>'将来負担比率（分子）の構造'!K$50</f>
        <v>5385</v>
      </c>
      <c r="K57" s="135"/>
      <c r="L57" s="135"/>
      <c r="M57" s="135">
        <f>'将来負担比率（分子）の構造'!L$50</f>
        <v>5925</v>
      </c>
      <c r="N57" s="135"/>
      <c r="O57" s="135"/>
      <c r="P57" s="135">
        <f>'将来負担比率（分子）の構造'!M$50</f>
        <v>6346</v>
      </c>
    </row>
    <row r="58" spans="1:16">
      <c r="A58" s="135" t="s">
        <v>33</v>
      </c>
      <c r="B58" s="135"/>
      <c r="C58" s="135"/>
      <c r="D58" s="135">
        <f>'将来負担比率（分子）の構造'!I$49</f>
        <v>10370</v>
      </c>
      <c r="E58" s="135"/>
      <c r="F58" s="135"/>
      <c r="G58" s="135">
        <f>'将来負担比率（分子）の構造'!J$49</f>
        <v>9710</v>
      </c>
      <c r="H58" s="135"/>
      <c r="I58" s="135"/>
      <c r="J58" s="135">
        <f>'将来負担比率（分子）の構造'!K$49</f>
        <v>10816</v>
      </c>
      <c r="K58" s="135"/>
      <c r="L58" s="135"/>
      <c r="M58" s="135">
        <f>'将来負担比率（分子）の構造'!L$49</f>
        <v>10778</v>
      </c>
      <c r="N58" s="135"/>
      <c r="O58" s="135"/>
      <c r="P58" s="135">
        <f>'将来負担比率（分子）の構造'!M$49</f>
        <v>9943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1575</v>
      </c>
      <c r="C61" s="135"/>
      <c r="D61" s="135"/>
      <c r="E61" s="135">
        <f>'将来負担比率（分子）の構造'!J$46</f>
        <v>758</v>
      </c>
      <c r="F61" s="135"/>
      <c r="G61" s="135"/>
      <c r="H61" s="135" t="str">
        <f>'将来負担比率（分子）の構造'!K$46</f>
        <v>-</v>
      </c>
      <c r="I61" s="135"/>
      <c r="J61" s="135"/>
      <c r="K61" s="135" t="str">
        <f>'将来負担比率（分子）の構造'!L$46</f>
        <v>-</v>
      </c>
      <c r="L61" s="135"/>
      <c r="M61" s="135"/>
      <c r="N61" s="135">
        <f>'将来負担比率（分子）の構造'!M$46</f>
        <v>240</v>
      </c>
      <c r="O61" s="135"/>
      <c r="P61" s="135"/>
    </row>
    <row r="62" spans="1:16">
      <c r="A62" s="135" t="s">
        <v>28</v>
      </c>
      <c r="B62" s="135">
        <f>'将来負担比率（分子）の構造'!I$45</f>
        <v>8607</v>
      </c>
      <c r="C62" s="135"/>
      <c r="D62" s="135"/>
      <c r="E62" s="135">
        <f>'将来負担比率（分子）の構造'!J$45</f>
        <v>7961</v>
      </c>
      <c r="F62" s="135"/>
      <c r="G62" s="135"/>
      <c r="H62" s="135">
        <f>'将来負担比率（分子）の構造'!K$45</f>
        <v>7393</v>
      </c>
      <c r="I62" s="135"/>
      <c r="J62" s="135"/>
      <c r="K62" s="135">
        <f>'将来負担比率（分子）の構造'!L$45</f>
        <v>6711</v>
      </c>
      <c r="L62" s="135"/>
      <c r="M62" s="135"/>
      <c r="N62" s="135">
        <f>'将来負担比率（分子）の構造'!M$45</f>
        <v>6311</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17811</v>
      </c>
      <c r="C64" s="135"/>
      <c r="D64" s="135"/>
      <c r="E64" s="135">
        <f>'将来負担比率（分子）の構造'!J$43</f>
        <v>16890</v>
      </c>
      <c r="F64" s="135"/>
      <c r="G64" s="135"/>
      <c r="H64" s="135">
        <f>'将来負担比率（分子）の構造'!K$43</f>
        <v>16331</v>
      </c>
      <c r="I64" s="135"/>
      <c r="J64" s="135"/>
      <c r="K64" s="135">
        <f>'将来負担比率（分子）の構造'!L$43</f>
        <v>15615</v>
      </c>
      <c r="L64" s="135"/>
      <c r="M64" s="135"/>
      <c r="N64" s="135">
        <f>'将来負担比率（分子）の構造'!M$43</f>
        <v>15626</v>
      </c>
      <c r="O64" s="135"/>
      <c r="P64" s="135"/>
    </row>
    <row r="65" spans="1:16">
      <c r="A65" s="135" t="s">
        <v>25</v>
      </c>
      <c r="B65" s="135" t="str">
        <f>'将来負担比率（分子）の構造'!I$42</f>
        <v>-</v>
      </c>
      <c r="C65" s="135"/>
      <c r="D65" s="135"/>
      <c r="E65" s="135">
        <f>'将来負担比率（分子）の構造'!J$42</f>
        <v>397</v>
      </c>
      <c r="F65" s="135"/>
      <c r="G65" s="135"/>
      <c r="H65" s="135">
        <f>'将来負担比率（分子）の構造'!K$42</f>
        <v>399</v>
      </c>
      <c r="I65" s="135"/>
      <c r="J65" s="135"/>
      <c r="K65" s="135">
        <f>'将来負担比率（分子）の構造'!L$42</f>
        <v>400</v>
      </c>
      <c r="L65" s="135"/>
      <c r="M65" s="135"/>
      <c r="N65" s="135">
        <f>'将来負担比率（分子）の構造'!M$42</f>
        <v>402</v>
      </c>
      <c r="O65" s="135"/>
      <c r="P65" s="135"/>
    </row>
    <row r="66" spans="1:16">
      <c r="A66" s="135" t="s">
        <v>24</v>
      </c>
      <c r="B66" s="135">
        <f>'将来負担比率（分子）の構造'!I$41</f>
        <v>43888</v>
      </c>
      <c r="C66" s="135"/>
      <c r="D66" s="135"/>
      <c r="E66" s="135">
        <f>'将来負担比率（分子）の構造'!J$41</f>
        <v>43930</v>
      </c>
      <c r="F66" s="135"/>
      <c r="G66" s="135"/>
      <c r="H66" s="135">
        <f>'将来負担比率（分子）の構造'!K$41</f>
        <v>43444</v>
      </c>
      <c r="I66" s="135"/>
      <c r="J66" s="135"/>
      <c r="K66" s="135">
        <f>'将来負担比率（分子）の構造'!L$41</f>
        <v>45097</v>
      </c>
      <c r="L66" s="135"/>
      <c r="M66" s="135"/>
      <c r="N66" s="135">
        <f>'将来負担比率（分子）の構造'!M$41</f>
        <v>44776</v>
      </c>
      <c r="O66" s="135"/>
      <c r="P66" s="135"/>
    </row>
    <row r="67" spans="1:16">
      <c r="A67" s="135" t="s">
        <v>62</v>
      </c>
      <c r="B67" s="135" t="e">
        <f>NA()</f>
        <v>#N/A</v>
      </c>
      <c r="C67" s="135">
        <f>IF(ISNUMBER('将来負担比率（分子）の構造'!I$52), IF('将来負担比率（分子）の構造'!I$52 &lt; 0, 0, '将来負担比率（分子）の構造'!I$52), NA())</f>
        <v>11987</v>
      </c>
      <c r="D67" s="135" t="e">
        <f>NA()</f>
        <v>#N/A</v>
      </c>
      <c r="E67" s="135" t="e">
        <f>NA()</f>
        <v>#N/A</v>
      </c>
      <c r="F67" s="135">
        <f>IF(ISNUMBER('将来負担比率（分子）の構造'!J$52), IF('将来負担比率（分子）の構造'!J$52 &lt; 0, 0, '将来負担比率（分子）の構造'!J$52), NA())</f>
        <v>10677</v>
      </c>
      <c r="G67" s="135" t="e">
        <f>NA()</f>
        <v>#N/A</v>
      </c>
      <c r="H67" s="135" t="e">
        <f>NA()</f>
        <v>#N/A</v>
      </c>
      <c r="I67" s="135">
        <f>IF(ISNUMBER('将来負担比率（分子）の構造'!K$52), IF('将来負担比率（分子）の構造'!K$52 &lt; 0, 0, '将来負担比率（分子）の構造'!K$52), NA())</f>
        <v>6914</v>
      </c>
      <c r="J67" s="135" t="e">
        <f>NA()</f>
        <v>#N/A</v>
      </c>
      <c r="K67" s="135" t="e">
        <f>NA()</f>
        <v>#N/A</v>
      </c>
      <c r="L67" s="135">
        <f>IF(ISNUMBER('将来負担比率（分子）の構造'!L$52), IF('将来負担比率（分子）の構造'!L$52 &lt; 0, 0, '将来負担比率（分子）の構造'!L$52), NA())</f>
        <v>6396</v>
      </c>
      <c r="M67" s="135" t="e">
        <f>NA()</f>
        <v>#N/A</v>
      </c>
      <c r="N67" s="135" t="e">
        <f>NA()</f>
        <v>#N/A</v>
      </c>
      <c r="O67" s="135">
        <f>IF(ISNUMBER('将来負担比率（分子）の構造'!M$52), IF('将来負担比率（分子）の構造'!M$52 &lt; 0, 0, '将来負担比率（分子）の構造'!M$52), NA())</f>
        <v>6195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204</v>
      </c>
      <c r="C5" s="580"/>
      <c r="D5" s="580"/>
      <c r="E5" s="580"/>
      <c r="F5" s="580"/>
      <c r="G5" s="580"/>
      <c r="H5" s="580"/>
      <c r="I5" s="580"/>
      <c r="J5" s="580"/>
      <c r="K5" s="580"/>
      <c r="L5" s="580"/>
      <c r="M5" s="580"/>
      <c r="N5" s="580"/>
      <c r="O5" s="580"/>
      <c r="P5" s="580"/>
      <c r="Q5" s="581"/>
      <c r="R5" s="582">
        <v>10587091</v>
      </c>
      <c r="S5" s="583"/>
      <c r="T5" s="583"/>
      <c r="U5" s="583"/>
      <c r="V5" s="583"/>
      <c r="W5" s="583"/>
      <c r="X5" s="583"/>
      <c r="Y5" s="584"/>
      <c r="Z5" s="585">
        <v>24.6</v>
      </c>
      <c r="AA5" s="585"/>
      <c r="AB5" s="585"/>
      <c r="AC5" s="585"/>
      <c r="AD5" s="586">
        <v>9988225</v>
      </c>
      <c r="AE5" s="586"/>
      <c r="AF5" s="586"/>
      <c r="AG5" s="586"/>
      <c r="AH5" s="586"/>
      <c r="AI5" s="586"/>
      <c r="AJ5" s="586"/>
      <c r="AK5" s="586"/>
      <c r="AL5" s="587">
        <v>43.2</v>
      </c>
      <c r="AM5" s="588"/>
      <c r="AN5" s="588"/>
      <c r="AO5" s="589"/>
      <c r="AP5" s="579" t="s">
        <v>205</v>
      </c>
      <c r="AQ5" s="580"/>
      <c r="AR5" s="580"/>
      <c r="AS5" s="580"/>
      <c r="AT5" s="580"/>
      <c r="AU5" s="580"/>
      <c r="AV5" s="580"/>
      <c r="AW5" s="580"/>
      <c r="AX5" s="580"/>
      <c r="AY5" s="580"/>
      <c r="AZ5" s="580"/>
      <c r="BA5" s="580"/>
      <c r="BB5" s="580"/>
      <c r="BC5" s="580"/>
      <c r="BD5" s="580"/>
      <c r="BE5" s="580"/>
      <c r="BF5" s="581"/>
      <c r="BG5" s="593">
        <v>9981297</v>
      </c>
      <c r="BH5" s="594"/>
      <c r="BI5" s="594"/>
      <c r="BJ5" s="594"/>
      <c r="BK5" s="594"/>
      <c r="BL5" s="594"/>
      <c r="BM5" s="594"/>
      <c r="BN5" s="595"/>
      <c r="BO5" s="596">
        <v>94.3</v>
      </c>
      <c r="BP5" s="596"/>
      <c r="BQ5" s="596"/>
      <c r="BR5" s="596"/>
      <c r="BS5" s="597">
        <v>125056</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c r="B6" s="590" t="s">
        <v>209</v>
      </c>
      <c r="C6" s="591"/>
      <c r="D6" s="591"/>
      <c r="E6" s="591"/>
      <c r="F6" s="591"/>
      <c r="G6" s="591"/>
      <c r="H6" s="591"/>
      <c r="I6" s="591"/>
      <c r="J6" s="591"/>
      <c r="K6" s="591"/>
      <c r="L6" s="591"/>
      <c r="M6" s="591"/>
      <c r="N6" s="591"/>
      <c r="O6" s="591"/>
      <c r="P6" s="591"/>
      <c r="Q6" s="592"/>
      <c r="R6" s="593">
        <v>296481</v>
      </c>
      <c r="S6" s="594"/>
      <c r="T6" s="594"/>
      <c r="U6" s="594"/>
      <c r="V6" s="594"/>
      <c r="W6" s="594"/>
      <c r="X6" s="594"/>
      <c r="Y6" s="595"/>
      <c r="Z6" s="596">
        <v>0.7</v>
      </c>
      <c r="AA6" s="596"/>
      <c r="AB6" s="596"/>
      <c r="AC6" s="596"/>
      <c r="AD6" s="597">
        <v>296481</v>
      </c>
      <c r="AE6" s="597"/>
      <c r="AF6" s="597"/>
      <c r="AG6" s="597"/>
      <c r="AH6" s="597"/>
      <c r="AI6" s="597"/>
      <c r="AJ6" s="597"/>
      <c r="AK6" s="597"/>
      <c r="AL6" s="598">
        <v>1.3</v>
      </c>
      <c r="AM6" s="599"/>
      <c r="AN6" s="599"/>
      <c r="AO6" s="600"/>
      <c r="AP6" s="590" t="s">
        <v>210</v>
      </c>
      <c r="AQ6" s="591"/>
      <c r="AR6" s="591"/>
      <c r="AS6" s="591"/>
      <c r="AT6" s="591"/>
      <c r="AU6" s="591"/>
      <c r="AV6" s="591"/>
      <c r="AW6" s="591"/>
      <c r="AX6" s="591"/>
      <c r="AY6" s="591"/>
      <c r="AZ6" s="591"/>
      <c r="BA6" s="591"/>
      <c r="BB6" s="591"/>
      <c r="BC6" s="591"/>
      <c r="BD6" s="591"/>
      <c r="BE6" s="591"/>
      <c r="BF6" s="592"/>
      <c r="BG6" s="593">
        <v>9981297</v>
      </c>
      <c r="BH6" s="594"/>
      <c r="BI6" s="594"/>
      <c r="BJ6" s="594"/>
      <c r="BK6" s="594"/>
      <c r="BL6" s="594"/>
      <c r="BM6" s="594"/>
      <c r="BN6" s="595"/>
      <c r="BO6" s="596">
        <v>94.3</v>
      </c>
      <c r="BP6" s="596"/>
      <c r="BQ6" s="596"/>
      <c r="BR6" s="596"/>
      <c r="BS6" s="597">
        <v>125056</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321100</v>
      </c>
      <c r="CS6" s="594"/>
      <c r="CT6" s="594"/>
      <c r="CU6" s="594"/>
      <c r="CV6" s="594"/>
      <c r="CW6" s="594"/>
      <c r="CX6" s="594"/>
      <c r="CY6" s="595"/>
      <c r="CZ6" s="596">
        <v>0.8</v>
      </c>
      <c r="DA6" s="596"/>
      <c r="DB6" s="596"/>
      <c r="DC6" s="596"/>
      <c r="DD6" s="602" t="s">
        <v>212</v>
      </c>
      <c r="DE6" s="594"/>
      <c r="DF6" s="594"/>
      <c r="DG6" s="594"/>
      <c r="DH6" s="594"/>
      <c r="DI6" s="594"/>
      <c r="DJ6" s="594"/>
      <c r="DK6" s="594"/>
      <c r="DL6" s="594"/>
      <c r="DM6" s="594"/>
      <c r="DN6" s="594"/>
      <c r="DO6" s="594"/>
      <c r="DP6" s="595"/>
      <c r="DQ6" s="602">
        <v>320779</v>
      </c>
      <c r="DR6" s="594"/>
      <c r="DS6" s="594"/>
      <c r="DT6" s="594"/>
      <c r="DU6" s="594"/>
      <c r="DV6" s="594"/>
      <c r="DW6" s="594"/>
      <c r="DX6" s="594"/>
      <c r="DY6" s="594"/>
      <c r="DZ6" s="594"/>
      <c r="EA6" s="594"/>
      <c r="EB6" s="594"/>
      <c r="EC6" s="603"/>
    </row>
    <row r="7" spans="2:143" ht="11.25" customHeight="1">
      <c r="B7" s="590" t="s">
        <v>213</v>
      </c>
      <c r="C7" s="591"/>
      <c r="D7" s="591"/>
      <c r="E7" s="591"/>
      <c r="F7" s="591"/>
      <c r="G7" s="591"/>
      <c r="H7" s="591"/>
      <c r="I7" s="591"/>
      <c r="J7" s="591"/>
      <c r="K7" s="591"/>
      <c r="L7" s="591"/>
      <c r="M7" s="591"/>
      <c r="N7" s="591"/>
      <c r="O7" s="591"/>
      <c r="P7" s="591"/>
      <c r="Q7" s="592"/>
      <c r="R7" s="593">
        <v>14518</v>
      </c>
      <c r="S7" s="594"/>
      <c r="T7" s="594"/>
      <c r="U7" s="594"/>
      <c r="V7" s="594"/>
      <c r="W7" s="594"/>
      <c r="X7" s="594"/>
      <c r="Y7" s="595"/>
      <c r="Z7" s="596">
        <v>0</v>
      </c>
      <c r="AA7" s="596"/>
      <c r="AB7" s="596"/>
      <c r="AC7" s="596"/>
      <c r="AD7" s="597">
        <v>14518</v>
      </c>
      <c r="AE7" s="597"/>
      <c r="AF7" s="597"/>
      <c r="AG7" s="597"/>
      <c r="AH7" s="597"/>
      <c r="AI7" s="597"/>
      <c r="AJ7" s="597"/>
      <c r="AK7" s="597"/>
      <c r="AL7" s="598">
        <v>0.1</v>
      </c>
      <c r="AM7" s="599"/>
      <c r="AN7" s="599"/>
      <c r="AO7" s="600"/>
      <c r="AP7" s="590" t="s">
        <v>214</v>
      </c>
      <c r="AQ7" s="591"/>
      <c r="AR7" s="591"/>
      <c r="AS7" s="591"/>
      <c r="AT7" s="591"/>
      <c r="AU7" s="591"/>
      <c r="AV7" s="591"/>
      <c r="AW7" s="591"/>
      <c r="AX7" s="591"/>
      <c r="AY7" s="591"/>
      <c r="AZ7" s="591"/>
      <c r="BA7" s="591"/>
      <c r="BB7" s="591"/>
      <c r="BC7" s="591"/>
      <c r="BD7" s="591"/>
      <c r="BE7" s="591"/>
      <c r="BF7" s="592"/>
      <c r="BG7" s="593">
        <v>4458654</v>
      </c>
      <c r="BH7" s="594"/>
      <c r="BI7" s="594"/>
      <c r="BJ7" s="594"/>
      <c r="BK7" s="594"/>
      <c r="BL7" s="594"/>
      <c r="BM7" s="594"/>
      <c r="BN7" s="595"/>
      <c r="BO7" s="596">
        <v>42.1</v>
      </c>
      <c r="BP7" s="596"/>
      <c r="BQ7" s="596"/>
      <c r="BR7" s="596"/>
      <c r="BS7" s="597">
        <v>125056</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4419175</v>
      </c>
      <c r="CS7" s="594"/>
      <c r="CT7" s="594"/>
      <c r="CU7" s="594"/>
      <c r="CV7" s="594"/>
      <c r="CW7" s="594"/>
      <c r="CX7" s="594"/>
      <c r="CY7" s="595"/>
      <c r="CZ7" s="596">
        <v>10.7</v>
      </c>
      <c r="DA7" s="596"/>
      <c r="DB7" s="596"/>
      <c r="DC7" s="596"/>
      <c r="DD7" s="602">
        <v>202350</v>
      </c>
      <c r="DE7" s="594"/>
      <c r="DF7" s="594"/>
      <c r="DG7" s="594"/>
      <c r="DH7" s="594"/>
      <c r="DI7" s="594"/>
      <c r="DJ7" s="594"/>
      <c r="DK7" s="594"/>
      <c r="DL7" s="594"/>
      <c r="DM7" s="594"/>
      <c r="DN7" s="594"/>
      <c r="DO7" s="594"/>
      <c r="DP7" s="595"/>
      <c r="DQ7" s="602">
        <v>3710227</v>
      </c>
      <c r="DR7" s="594"/>
      <c r="DS7" s="594"/>
      <c r="DT7" s="594"/>
      <c r="DU7" s="594"/>
      <c r="DV7" s="594"/>
      <c r="DW7" s="594"/>
      <c r="DX7" s="594"/>
      <c r="DY7" s="594"/>
      <c r="DZ7" s="594"/>
      <c r="EA7" s="594"/>
      <c r="EB7" s="594"/>
      <c r="EC7" s="603"/>
    </row>
    <row r="8" spans="2:143" ht="11.25" customHeight="1">
      <c r="B8" s="590" t="s">
        <v>216</v>
      </c>
      <c r="C8" s="591"/>
      <c r="D8" s="591"/>
      <c r="E8" s="591"/>
      <c r="F8" s="591"/>
      <c r="G8" s="591"/>
      <c r="H8" s="591"/>
      <c r="I8" s="591"/>
      <c r="J8" s="591"/>
      <c r="K8" s="591"/>
      <c r="L8" s="591"/>
      <c r="M8" s="591"/>
      <c r="N8" s="591"/>
      <c r="O8" s="591"/>
      <c r="P8" s="591"/>
      <c r="Q8" s="592"/>
      <c r="R8" s="593">
        <v>32049</v>
      </c>
      <c r="S8" s="594"/>
      <c r="T8" s="594"/>
      <c r="U8" s="594"/>
      <c r="V8" s="594"/>
      <c r="W8" s="594"/>
      <c r="X8" s="594"/>
      <c r="Y8" s="595"/>
      <c r="Z8" s="596">
        <v>0.1</v>
      </c>
      <c r="AA8" s="596"/>
      <c r="AB8" s="596"/>
      <c r="AC8" s="596"/>
      <c r="AD8" s="597">
        <v>32049</v>
      </c>
      <c r="AE8" s="597"/>
      <c r="AF8" s="597"/>
      <c r="AG8" s="597"/>
      <c r="AH8" s="597"/>
      <c r="AI8" s="597"/>
      <c r="AJ8" s="597"/>
      <c r="AK8" s="597"/>
      <c r="AL8" s="598">
        <v>0.1</v>
      </c>
      <c r="AM8" s="599"/>
      <c r="AN8" s="599"/>
      <c r="AO8" s="600"/>
      <c r="AP8" s="590" t="s">
        <v>217</v>
      </c>
      <c r="AQ8" s="591"/>
      <c r="AR8" s="591"/>
      <c r="AS8" s="591"/>
      <c r="AT8" s="591"/>
      <c r="AU8" s="591"/>
      <c r="AV8" s="591"/>
      <c r="AW8" s="591"/>
      <c r="AX8" s="591"/>
      <c r="AY8" s="591"/>
      <c r="AZ8" s="591"/>
      <c r="BA8" s="591"/>
      <c r="BB8" s="591"/>
      <c r="BC8" s="591"/>
      <c r="BD8" s="591"/>
      <c r="BE8" s="591"/>
      <c r="BF8" s="592"/>
      <c r="BG8" s="593">
        <v>135481</v>
      </c>
      <c r="BH8" s="594"/>
      <c r="BI8" s="594"/>
      <c r="BJ8" s="594"/>
      <c r="BK8" s="594"/>
      <c r="BL8" s="594"/>
      <c r="BM8" s="594"/>
      <c r="BN8" s="595"/>
      <c r="BO8" s="596">
        <v>1.3</v>
      </c>
      <c r="BP8" s="596"/>
      <c r="BQ8" s="596"/>
      <c r="BR8" s="596"/>
      <c r="BS8" s="602" t="s">
        <v>108</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15062149</v>
      </c>
      <c r="CS8" s="594"/>
      <c r="CT8" s="594"/>
      <c r="CU8" s="594"/>
      <c r="CV8" s="594"/>
      <c r="CW8" s="594"/>
      <c r="CX8" s="594"/>
      <c r="CY8" s="595"/>
      <c r="CZ8" s="596">
        <v>36.5</v>
      </c>
      <c r="DA8" s="596"/>
      <c r="DB8" s="596"/>
      <c r="DC8" s="596"/>
      <c r="DD8" s="602">
        <v>1151399</v>
      </c>
      <c r="DE8" s="594"/>
      <c r="DF8" s="594"/>
      <c r="DG8" s="594"/>
      <c r="DH8" s="594"/>
      <c r="DI8" s="594"/>
      <c r="DJ8" s="594"/>
      <c r="DK8" s="594"/>
      <c r="DL8" s="594"/>
      <c r="DM8" s="594"/>
      <c r="DN8" s="594"/>
      <c r="DO8" s="594"/>
      <c r="DP8" s="595"/>
      <c r="DQ8" s="602">
        <v>6522783</v>
      </c>
      <c r="DR8" s="594"/>
      <c r="DS8" s="594"/>
      <c r="DT8" s="594"/>
      <c r="DU8" s="594"/>
      <c r="DV8" s="594"/>
      <c r="DW8" s="594"/>
      <c r="DX8" s="594"/>
      <c r="DY8" s="594"/>
      <c r="DZ8" s="594"/>
      <c r="EA8" s="594"/>
      <c r="EB8" s="594"/>
      <c r="EC8" s="603"/>
    </row>
    <row r="9" spans="2:143" ht="11.25" customHeight="1">
      <c r="B9" s="590" t="s">
        <v>219</v>
      </c>
      <c r="C9" s="591"/>
      <c r="D9" s="591"/>
      <c r="E9" s="591"/>
      <c r="F9" s="591"/>
      <c r="G9" s="591"/>
      <c r="H9" s="591"/>
      <c r="I9" s="591"/>
      <c r="J9" s="591"/>
      <c r="K9" s="591"/>
      <c r="L9" s="591"/>
      <c r="M9" s="591"/>
      <c r="N9" s="591"/>
      <c r="O9" s="591"/>
      <c r="P9" s="591"/>
      <c r="Q9" s="592"/>
      <c r="R9" s="593">
        <v>30488</v>
      </c>
      <c r="S9" s="594"/>
      <c r="T9" s="594"/>
      <c r="U9" s="594"/>
      <c r="V9" s="594"/>
      <c r="W9" s="594"/>
      <c r="X9" s="594"/>
      <c r="Y9" s="595"/>
      <c r="Z9" s="596">
        <v>0.1</v>
      </c>
      <c r="AA9" s="596"/>
      <c r="AB9" s="596"/>
      <c r="AC9" s="596"/>
      <c r="AD9" s="597">
        <v>30488</v>
      </c>
      <c r="AE9" s="597"/>
      <c r="AF9" s="597"/>
      <c r="AG9" s="597"/>
      <c r="AH9" s="597"/>
      <c r="AI9" s="597"/>
      <c r="AJ9" s="597"/>
      <c r="AK9" s="597"/>
      <c r="AL9" s="598">
        <v>0.1</v>
      </c>
      <c r="AM9" s="599"/>
      <c r="AN9" s="599"/>
      <c r="AO9" s="600"/>
      <c r="AP9" s="590" t="s">
        <v>220</v>
      </c>
      <c r="AQ9" s="591"/>
      <c r="AR9" s="591"/>
      <c r="AS9" s="591"/>
      <c r="AT9" s="591"/>
      <c r="AU9" s="591"/>
      <c r="AV9" s="591"/>
      <c r="AW9" s="591"/>
      <c r="AX9" s="591"/>
      <c r="AY9" s="591"/>
      <c r="AZ9" s="591"/>
      <c r="BA9" s="591"/>
      <c r="BB9" s="591"/>
      <c r="BC9" s="591"/>
      <c r="BD9" s="591"/>
      <c r="BE9" s="591"/>
      <c r="BF9" s="592"/>
      <c r="BG9" s="593">
        <v>3297384</v>
      </c>
      <c r="BH9" s="594"/>
      <c r="BI9" s="594"/>
      <c r="BJ9" s="594"/>
      <c r="BK9" s="594"/>
      <c r="BL9" s="594"/>
      <c r="BM9" s="594"/>
      <c r="BN9" s="595"/>
      <c r="BO9" s="596">
        <v>31.1</v>
      </c>
      <c r="BP9" s="596"/>
      <c r="BQ9" s="596"/>
      <c r="BR9" s="596"/>
      <c r="BS9" s="602" t="s">
        <v>108</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2697633</v>
      </c>
      <c r="CS9" s="594"/>
      <c r="CT9" s="594"/>
      <c r="CU9" s="594"/>
      <c r="CV9" s="594"/>
      <c r="CW9" s="594"/>
      <c r="CX9" s="594"/>
      <c r="CY9" s="595"/>
      <c r="CZ9" s="596">
        <v>6.5</v>
      </c>
      <c r="DA9" s="596"/>
      <c r="DB9" s="596"/>
      <c r="DC9" s="596"/>
      <c r="DD9" s="602">
        <v>115434</v>
      </c>
      <c r="DE9" s="594"/>
      <c r="DF9" s="594"/>
      <c r="DG9" s="594"/>
      <c r="DH9" s="594"/>
      <c r="DI9" s="594"/>
      <c r="DJ9" s="594"/>
      <c r="DK9" s="594"/>
      <c r="DL9" s="594"/>
      <c r="DM9" s="594"/>
      <c r="DN9" s="594"/>
      <c r="DO9" s="594"/>
      <c r="DP9" s="595"/>
      <c r="DQ9" s="602">
        <v>2358765</v>
      </c>
      <c r="DR9" s="594"/>
      <c r="DS9" s="594"/>
      <c r="DT9" s="594"/>
      <c r="DU9" s="594"/>
      <c r="DV9" s="594"/>
      <c r="DW9" s="594"/>
      <c r="DX9" s="594"/>
      <c r="DY9" s="594"/>
      <c r="DZ9" s="594"/>
      <c r="EA9" s="594"/>
      <c r="EB9" s="594"/>
      <c r="EC9" s="603"/>
    </row>
    <row r="10" spans="2:143" ht="11.25" customHeight="1">
      <c r="B10" s="590" t="s">
        <v>222</v>
      </c>
      <c r="C10" s="591"/>
      <c r="D10" s="591"/>
      <c r="E10" s="591"/>
      <c r="F10" s="591"/>
      <c r="G10" s="591"/>
      <c r="H10" s="591"/>
      <c r="I10" s="591"/>
      <c r="J10" s="591"/>
      <c r="K10" s="591"/>
      <c r="L10" s="591"/>
      <c r="M10" s="591"/>
      <c r="N10" s="591"/>
      <c r="O10" s="591"/>
      <c r="P10" s="591"/>
      <c r="Q10" s="592"/>
      <c r="R10" s="593">
        <v>1651175</v>
      </c>
      <c r="S10" s="594"/>
      <c r="T10" s="594"/>
      <c r="U10" s="594"/>
      <c r="V10" s="594"/>
      <c r="W10" s="594"/>
      <c r="X10" s="594"/>
      <c r="Y10" s="595"/>
      <c r="Z10" s="596">
        <v>3.8</v>
      </c>
      <c r="AA10" s="596"/>
      <c r="AB10" s="596"/>
      <c r="AC10" s="596"/>
      <c r="AD10" s="597">
        <v>1651175</v>
      </c>
      <c r="AE10" s="597"/>
      <c r="AF10" s="597"/>
      <c r="AG10" s="597"/>
      <c r="AH10" s="597"/>
      <c r="AI10" s="597"/>
      <c r="AJ10" s="597"/>
      <c r="AK10" s="597"/>
      <c r="AL10" s="598">
        <v>7.1</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257134</v>
      </c>
      <c r="BH10" s="594"/>
      <c r="BI10" s="594"/>
      <c r="BJ10" s="594"/>
      <c r="BK10" s="594"/>
      <c r="BL10" s="594"/>
      <c r="BM10" s="594"/>
      <c r="BN10" s="595"/>
      <c r="BO10" s="596">
        <v>2.4</v>
      </c>
      <c r="BP10" s="596"/>
      <c r="BQ10" s="596"/>
      <c r="BR10" s="596"/>
      <c r="BS10" s="602" t="s">
        <v>108</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29909</v>
      </c>
      <c r="CS10" s="594"/>
      <c r="CT10" s="594"/>
      <c r="CU10" s="594"/>
      <c r="CV10" s="594"/>
      <c r="CW10" s="594"/>
      <c r="CX10" s="594"/>
      <c r="CY10" s="595"/>
      <c r="CZ10" s="596">
        <v>0.1</v>
      </c>
      <c r="DA10" s="596"/>
      <c r="DB10" s="596"/>
      <c r="DC10" s="596"/>
      <c r="DD10" s="602" t="s">
        <v>108</v>
      </c>
      <c r="DE10" s="594"/>
      <c r="DF10" s="594"/>
      <c r="DG10" s="594"/>
      <c r="DH10" s="594"/>
      <c r="DI10" s="594"/>
      <c r="DJ10" s="594"/>
      <c r="DK10" s="594"/>
      <c r="DL10" s="594"/>
      <c r="DM10" s="594"/>
      <c r="DN10" s="594"/>
      <c r="DO10" s="594"/>
      <c r="DP10" s="595"/>
      <c r="DQ10" s="602">
        <v>21637</v>
      </c>
      <c r="DR10" s="594"/>
      <c r="DS10" s="594"/>
      <c r="DT10" s="594"/>
      <c r="DU10" s="594"/>
      <c r="DV10" s="594"/>
      <c r="DW10" s="594"/>
      <c r="DX10" s="594"/>
      <c r="DY10" s="594"/>
      <c r="DZ10" s="594"/>
      <c r="EA10" s="594"/>
      <c r="EB10" s="594"/>
      <c r="EC10" s="603"/>
    </row>
    <row r="11" spans="2:143" ht="11.25" customHeight="1">
      <c r="B11" s="590" t="s">
        <v>225</v>
      </c>
      <c r="C11" s="591"/>
      <c r="D11" s="591"/>
      <c r="E11" s="591"/>
      <c r="F11" s="591"/>
      <c r="G11" s="591"/>
      <c r="H11" s="591"/>
      <c r="I11" s="591"/>
      <c r="J11" s="591"/>
      <c r="K11" s="591"/>
      <c r="L11" s="591"/>
      <c r="M11" s="591"/>
      <c r="N11" s="591"/>
      <c r="O11" s="591"/>
      <c r="P11" s="591"/>
      <c r="Q11" s="592"/>
      <c r="R11" s="593">
        <v>6823</v>
      </c>
      <c r="S11" s="594"/>
      <c r="T11" s="594"/>
      <c r="U11" s="594"/>
      <c r="V11" s="594"/>
      <c r="W11" s="594"/>
      <c r="X11" s="594"/>
      <c r="Y11" s="595"/>
      <c r="Z11" s="596">
        <v>0</v>
      </c>
      <c r="AA11" s="596"/>
      <c r="AB11" s="596"/>
      <c r="AC11" s="596"/>
      <c r="AD11" s="597">
        <v>6823</v>
      </c>
      <c r="AE11" s="597"/>
      <c r="AF11" s="597"/>
      <c r="AG11" s="597"/>
      <c r="AH11" s="597"/>
      <c r="AI11" s="597"/>
      <c r="AJ11" s="597"/>
      <c r="AK11" s="597"/>
      <c r="AL11" s="598">
        <v>0</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768655</v>
      </c>
      <c r="BH11" s="594"/>
      <c r="BI11" s="594"/>
      <c r="BJ11" s="594"/>
      <c r="BK11" s="594"/>
      <c r="BL11" s="594"/>
      <c r="BM11" s="594"/>
      <c r="BN11" s="595"/>
      <c r="BO11" s="596">
        <v>7.3</v>
      </c>
      <c r="BP11" s="596"/>
      <c r="BQ11" s="596"/>
      <c r="BR11" s="596"/>
      <c r="BS11" s="602">
        <v>125056</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2190891</v>
      </c>
      <c r="CS11" s="594"/>
      <c r="CT11" s="594"/>
      <c r="CU11" s="594"/>
      <c r="CV11" s="594"/>
      <c r="CW11" s="594"/>
      <c r="CX11" s="594"/>
      <c r="CY11" s="595"/>
      <c r="CZ11" s="596">
        <v>5.3</v>
      </c>
      <c r="DA11" s="596"/>
      <c r="DB11" s="596"/>
      <c r="DC11" s="596"/>
      <c r="DD11" s="602">
        <v>683502</v>
      </c>
      <c r="DE11" s="594"/>
      <c r="DF11" s="594"/>
      <c r="DG11" s="594"/>
      <c r="DH11" s="594"/>
      <c r="DI11" s="594"/>
      <c r="DJ11" s="594"/>
      <c r="DK11" s="594"/>
      <c r="DL11" s="594"/>
      <c r="DM11" s="594"/>
      <c r="DN11" s="594"/>
      <c r="DO11" s="594"/>
      <c r="DP11" s="595"/>
      <c r="DQ11" s="602">
        <v>1572394</v>
      </c>
      <c r="DR11" s="594"/>
      <c r="DS11" s="594"/>
      <c r="DT11" s="594"/>
      <c r="DU11" s="594"/>
      <c r="DV11" s="594"/>
      <c r="DW11" s="594"/>
      <c r="DX11" s="594"/>
      <c r="DY11" s="594"/>
      <c r="DZ11" s="594"/>
      <c r="EA11" s="594"/>
      <c r="EB11" s="594"/>
      <c r="EC11" s="603"/>
    </row>
    <row r="12" spans="2:143" ht="11.25" customHeight="1">
      <c r="B12" s="590" t="s">
        <v>228</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4600575</v>
      </c>
      <c r="BH12" s="594"/>
      <c r="BI12" s="594"/>
      <c r="BJ12" s="594"/>
      <c r="BK12" s="594"/>
      <c r="BL12" s="594"/>
      <c r="BM12" s="594"/>
      <c r="BN12" s="595"/>
      <c r="BO12" s="596">
        <v>43.5</v>
      </c>
      <c r="BP12" s="596"/>
      <c r="BQ12" s="596"/>
      <c r="BR12" s="596"/>
      <c r="BS12" s="602" t="s">
        <v>108</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1086724</v>
      </c>
      <c r="CS12" s="594"/>
      <c r="CT12" s="594"/>
      <c r="CU12" s="594"/>
      <c r="CV12" s="594"/>
      <c r="CW12" s="594"/>
      <c r="CX12" s="594"/>
      <c r="CY12" s="595"/>
      <c r="CZ12" s="596">
        <v>2.6</v>
      </c>
      <c r="DA12" s="596"/>
      <c r="DB12" s="596"/>
      <c r="DC12" s="596"/>
      <c r="DD12" s="602">
        <v>412987</v>
      </c>
      <c r="DE12" s="594"/>
      <c r="DF12" s="594"/>
      <c r="DG12" s="594"/>
      <c r="DH12" s="594"/>
      <c r="DI12" s="594"/>
      <c r="DJ12" s="594"/>
      <c r="DK12" s="594"/>
      <c r="DL12" s="594"/>
      <c r="DM12" s="594"/>
      <c r="DN12" s="594"/>
      <c r="DO12" s="594"/>
      <c r="DP12" s="595"/>
      <c r="DQ12" s="602">
        <v>675067</v>
      </c>
      <c r="DR12" s="594"/>
      <c r="DS12" s="594"/>
      <c r="DT12" s="594"/>
      <c r="DU12" s="594"/>
      <c r="DV12" s="594"/>
      <c r="DW12" s="594"/>
      <c r="DX12" s="594"/>
      <c r="DY12" s="594"/>
      <c r="DZ12" s="594"/>
      <c r="EA12" s="594"/>
      <c r="EB12" s="594"/>
      <c r="EC12" s="603"/>
    </row>
    <row r="13" spans="2:143" ht="11.25" customHeight="1">
      <c r="B13" s="590" t="s">
        <v>231</v>
      </c>
      <c r="C13" s="591"/>
      <c r="D13" s="591"/>
      <c r="E13" s="591"/>
      <c r="F13" s="591"/>
      <c r="G13" s="591"/>
      <c r="H13" s="591"/>
      <c r="I13" s="591"/>
      <c r="J13" s="591"/>
      <c r="K13" s="591"/>
      <c r="L13" s="591"/>
      <c r="M13" s="591"/>
      <c r="N13" s="591"/>
      <c r="O13" s="591"/>
      <c r="P13" s="591"/>
      <c r="Q13" s="592"/>
      <c r="R13" s="593">
        <v>39929</v>
      </c>
      <c r="S13" s="594"/>
      <c r="T13" s="594"/>
      <c r="U13" s="594"/>
      <c r="V13" s="594"/>
      <c r="W13" s="594"/>
      <c r="X13" s="594"/>
      <c r="Y13" s="595"/>
      <c r="Z13" s="596">
        <v>0.1</v>
      </c>
      <c r="AA13" s="596"/>
      <c r="AB13" s="596"/>
      <c r="AC13" s="596"/>
      <c r="AD13" s="597">
        <v>39929</v>
      </c>
      <c r="AE13" s="597"/>
      <c r="AF13" s="597"/>
      <c r="AG13" s="597"/>
      <c r="AH13" s="597"/>
      <c r="AI13" s="597"/>
      <c r="AJ13" s="597"/>
      <c r="AK13" s="597"/>
      <c r="AL13" s="598">
        <v>0.2</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4531723</v>
      </c>
      <c r="BH13" s="594"/>
      <c r="BI13" s="594"/>
      <c r="BJ13" s="594"/>
      <c r="BK13" s="594"/>
      <c r="BL13" s="594"/>
      <c r="BM13" s="594"/>
      <c r="BN13" s="595"/>
      <c r="BO13" s="596">
        <v>42.8</v>
      </c>
      <c r="BP13" s="596"/>
      <c r="BQ13" s="596"/>
      <c r="BR13" s="596"/>
      <c r="BS13" s="602" t="s">
        <v>108</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4429860</v>
      </c>
      <c r="CS13" s="594"/>
      <c r="CT13" s="594"/>
      <c r="CU13" s="594"/>
      <c r="CV13" s="594"/>
      <c r="CW13" s="594"/>
      <c r="CX13" s="594"/>
      <c r="CY13" s="595"/>
      <c r="CZ13" s="596">
        <v>10.7</v>
      </c>
      <c r="DA13" s="596"/>
      <c r="DB13" s="596"/>
      <c r="DC13" s="596"/>
      <c r="DD13" s="602">
        <v>2455527</v>
      </c>
      <c r="DE13" s="594"/>
      <c r="DF13" s="594"/>
      <c r="DG13" s="594"/>
      <c r="DH13" s="594"/>
      <c r="DI13" s="594"/>
      <c r="DJ13" s="594"/>
      <c r="DK13" s="594"/>
      <c r="DL13" s="594"/>
      <c r="DM13" s="594"/>
      <c r="DN13" s="594"/>
      <c r="DO13" s="594"/>
      <c r="DP13" s="595"/>
      <c r="DQ13" s="602">
        <v>2432697</v>
      </c>
      <c r="DR13" s="594"/>
      <c r="DS13" s="594"/>
      <c r="DT13" s="594"/>
      <c r="DU13" s="594"/>
      <c r="DV13" s="594"/>
      <c r="DW13" s="594"/>
      <c r="DX13" s="594"/>
      <c r="DY13" s="594"/>
      <c r="DZ13" s="594"/>
      <c r="EA13" s="594"/>
      <c r="EB13" s="594"/>
      <c r="EC13" s="603"/>
    </row>
    <row r="14" spans="2:143" ht="11.25" customHeight="1">
      <c r="B14" s="590" t="s">
        <v>234</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215542</v>
      </c>
      <c r="BH14" s="594"/>
      <c r="BI14" s="594"/>
      <c r="BJ14" s="594"/>
      <c r="BK14" s="594"/>
      <c r="BL14" s="594"/>
      <c r="BM14" s="594"/>
      <c r="BN14" s="595"/>
      <c r="BO14" s="596">
        <v>2</v>
      </c>
      <c r="BP14" s="596"/>
      <c r="BQ14" s="596"/>
      <c r="BR14" s="596"/>
      <c r="BS14" s="602" t="s">
        <v>108</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1376071</v>
      </c>
      <c r="CS14" s="594"/>
      <c r="CT14" s="594"/>
      <c r="CU14" s="594"/>
      <c r="CV14" s="594"/>
      <c r="CW14" s="594"/>
      <c r="CX14" s="594"/>
      <c r="CY14" s="595"/>
      <c r="CZ14" s="596">
        <v>3.3</v>
      </c>
      <c r="DA14" s="596"/>
      <c r="DB14" s="596"/>
      <c r="DC14" s="596"/>
      <c r="DD14" s="602">
        <v>343370</v>
      </c>
      <c r="DE14" s="594"/>
      <c r="DF14" s="594"/>
      <c r="DG14" s="594"/>
      <c r="DH14" s="594"/>
      <c r="DI14" s="594"/>
      <c r="DJ14" s="594"/>
      <c r="DK14" s="594"/>
      <c r="DL14" s="594"/>
      <c r="DM14" s="594"/>
      <c r="DN14" s="594"/>
      <c r="DO14" s="594"/>
      <c r="DP14" s="595"/>
      <c r="DQ14" s="602">
        <v>980471</v>
      </c>
      <c r="DR14" s="594"/>
      <c r="DS14" s="594"/>
      <c r="DT14" s="594"/>
      <c r="DU14" s="594"/>
      <c r="DV14" s="594"/>
      <c r="DW14" s="594"/>
      <c r="DX14" s="594"/>
      <c r="DY14" s="594"/>
      <c r="DZ14" s="594"/>
      <c r="EA14" s="594"/>
      <c r="EB14" s="594"/>
      <c r="EC14" s="603"/>
    </row>
    <row r="15" spans="2:143" ht="11.25" customHeight="1">
      <c r="B15" s="590" t="s">
        <v>237</v>
      </c>
      <c r="C15" s="591"/>
      <c r="D15" s="591"/>
      <c r="E15" s="591"/>
      <c r="F15" s="591"/>
      <c r="G15" s="591"/>
      <c r="H15" s="591"/>
      <c r="I15" s="591"/>
      <c r="J15" s="591"/>
      <c r="K15" s="591"/>
      <c r="L15" s="591"/>
      <c r="M15" s="591"/>
      <c r="N15" s="591"/>
      <c r="O15" s="591"/>
      <c r="P15" s="591"/>
      <c r="Q15" s="592"/>
      <c r="R15" s="593">
        <v>44994</v>
      </c>
      <c r="S15" s="594"/>
      <c r="T15" s="594"/>
      <c r="U15" s="594"/>
      <c r="V15" s="594"/>
      <c r="W15" s="594"/>
      <c r="X15" s="594"/>
      <c r="Y15" s="595"/>
      <c r="Z15" s="596">
        <v>0.1</v>
      </c>
      <c r="AA15" s="596"/>
      <c r="AB15" s="596"/>
      <c r="AC15" s="596"/>
      <c r="AD15" s="597">
        <v>44994</v>
      </c>
      <c r="AE15" s="597"/>
      <c r="AF15" s="597"/>
      <c r="AG15" s="597"/>
      <c r="AH15" s="597"/>
      <c r="AI15" s="597"/>
      <c r="AJ15" s="597"/>
      <c r="AK15" s="597"/>
      <c r="AL15" s="598">
        <v>0.2</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706526</v>
      </c>
      <c r="BH15" s="594"/>
      <c r="BI15" s="594"/>
      <c r="BJ15" s="594"/>
      <c r="BK15" s="594"/>
      <c r="BL15" s="594"/>
      <c r="BM15" s="594"/>
      <c r="BN15" s="595"/>
      <c r="BO15" s="596">
        <v>6.7</v>
      </c>
      <c r="BP15" s="596"/>
      <c r="BQ15" s="596"/>
      <c r="BR15" s="596"/>
      <c r="BS15" s="602" t="s">
        <v>108</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4121665</v>
      </c>
      <c r="CS15" s="594"/>
      <c r="CT15" s="594"/>
      <c r="CU15" s="594"/>
      <c r="CV15" s="594"/>
      <c r="CW15" s="594"/>
      <c r="CX15" s="594"/>
      <c r="CY15" s="595"/>
      <c r="CZ15" s="596">
        <v>10</v>
      </c>
      <c r="DA15" s="596"/>
      <c r="DB15" s="596"/>
      <c r="DC15" s="596"/>
      <c r="DD15" s="602">
        <v>1228657</v>
      </c>
      <c r="DE15" s="594"/>
      <c r="DF15" s="594"/>
      <c r="DG15" s="594"/>
      <c r="DH15" s="594"/>
      <c r="DI15" s="594"/>
      <c r="DJ15" s="594"/>
      <c r="DK15" s="594"/>
      <c r="DL15" s="594"/>
      <c r="DM15" s="594"/>
      <c r="DN15" s="594"/>
      <c r="DO15" s="594"/>
      <c r="DP15" s="595"/>
      <c r="DQ15" s="602">
        <v>2934505</v>
      </c>
      <c r="DR15" s="594"/>
      <c r="DS15" s="594"/>
      <c r="DT15" s="594"/>
      <c r="DU15" s="594"/>
      <c r="DV15" s="594"/>
      <c r="DW15" s="594"/>
      <c r="DX15" s="594"/>
      <c r="DY15" s="594"/>
      <c r="DZ15" s="594"/>
      <c r="EA15" s="594"/>
      <c r="EB15" s="594"/>
      <c r="EC15" s="603"/>
    </row>
    <row r="16" spans="2:143" ht="11.25" customHeight="1">
      <c r="B16" s="590" t="s">
        <v>240</v>
      </c>
      <c r="C16" s="591"/>
      <c r="D16" s="591"/>
      <c r="E16" s="591"/>
      <c r="F16" s="591"/>
      <c r="G16" s="591"/>
      <c r="H16" s="591"/>
      <c r="I16" s="591"/>
      <c r="J16" s="591"/>
      <c r="K16" s="591"/>
      <c r="L16" s="591"/>
      <c r="M16" s="591"/>
      <c r="N16" s="591"/>
      <c r="O16" s="591"/>
      <c r="P16" s="591"/>
      <c r="Q16" s="592"/>
      <c r="R16" s="593">
        <v>11983854</v>
      </c>
      <c r="S16" s="594"/>
      <c r="T16" s="594"/>
      <c r="U16" s="594"/>
      <c r="V16" s="594"/>
      <c r="W16" s="594"/>
      <c r="X16" s="594"/>
      <c r="Y16" s="595"/>
      <c r="Z16" s="596">
        <v>27.8</v>
      </c>
      <c r="AA16" s="596"/>
      <c r="AB16" s="596"/>
      <c r="AC16" s="596"/>
      <c r="AD16" s="597">
        <v>10972059</v>
      </c>
      <c r="AE16" s="597"/>
      <c r="AF16" s="597"/>
      <c r="AG16" s="597"/>
      <c r="AH16" s="597"/>
      <c r="AI16" s="597"/>
      <c r="AJ16" s="597"/>
      <c r="AK16" s="597"/>
      <c r="AL16" s="598">
        <v>47.4</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v>97206</v>
      </c>
      <c r="CS16" s="594"/>
      <c r="CT16" s="594"/>
      <c r="CU16" s="594"/>
      <c r="CV16" s="594"/>
      <c r="CW16" s="594"/>
      <c r="CX16" s="594"/>
      <c r="CY16" s="595"/>
      <c r="CZ16" s="596">
        <v>0.2</v>
      </c>
      <c r="DA16" s="596"/>
      <c r="DB16" s="596"/>
      <c r="DC16" s="596"/>
      <c r="DD16" s="602" t="s">
        <v>108</v>
      </c>
      <c r="DE16" s="594"/>
      <c r="DF16" s="594"/>
      <c r="DG16" s="594"/>
      <c r="DH16" s="594"/>
      <c r="DI16" s="594"/>
      <c r="DJ16" s="594"/>
      <c r="DK16" s="594"/>
      <c r="DL16" s="594"/>
      <c r="DM16" s="594"/>
      <c r="DN16" s="594"/>
      <c r="DO16" s="594"/>
      <c r="DP16" s="595"/>
      <c r="DQ16" s="602">
        <v>43615</v>
      </c>
      <c r="DR16" s="594"/>
      <c r="DS16" s="594"/>
      <c r="DT16" s="594"/>
      <c r="DU16" s="594"/>
      <c r="DV16" s="594"/>
      <c r="DW16" s="594"/>
      <c r="DX16" s="594"/>
      <c r="DY16" s="594"/>
      <c r="DZ16" s="594"/>
      <c r="EA16" s="594"/>
      <c r="EB16" s="594"/>
      <c r="EC16" s="603"/>
    </row>
    <row r="17" spans="2:133" ht="11.25" customHeight="1">
      <c r="B17" s="590" t="s">
        <v>243</v>
      </c>
      <c r="C17" s="591"/>
      <c r="D17" s="591"/>
      <c r="E17" s="591"/>
      <c r="F17" s="591"/>
      <c r="G17" s="591"/>
      <c r="H17" s="591"/>
      <c r="I17" s="591"/>
      <c r="J17" s="591"/>
      <c r="K17" s="591"/>
      <c r="L17" s="591"/>
      <c r="M17" s="591"/>
      <c r="N17" s="591"/>
      <c r="O17" s="591"/>
      <c r="P17" s="591"/>
      <c r="Q17" s="592"/>
      <c r="R17" s="593">
        <v>10972059</v>
      </c>
      <c r="S17" s="594"/>
      <c r="T17" s="594"/>
      <c r="U17" s="594"/>
      <c r="V17" s="594"/>
      <c r="W17" s="594"/>
      <c r="X17" s="594"/>
      <c r="Y17" s="595"/>
      <c r="Z17" s="596">
        <v>25.5</v>
      </c>
      <c r="AA17" s="596"/>
      <c r="AB17" s="596"/>
      <c r="AC17" s="596"/>
      <c r="AD17" s="597">
        <v>10972059</v>
      </c>
      <c r="AE17" s="597"/>
      <c r="AF17" s="597"/>
      <c r="AG17" s="597"/>
      <c r="AH17" s="597"/>
      <c r="AI17" s="597"/>
      <c r="AJ17" s="597"/>
      <c r="AK17" s="597"/>
      <c r="AL17" s="598">
        <v>47.4</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5424830</v>
      </c>
      <c r="CS17" s="594"/>
      <c r="CT17" s="594"/>
      <c r="CU17" s="594"/>
      <c r="CV17" s="594"/>
      <c r="CW17" s="594"/>
      <c r="CX17" s="594"/>
      <c r="CY17" s="595"/>
      <c r="CZ17" s="596">
        <v>13.1</v>
      </c>
      <c r="DA17" s="596"/>
      <c r="DB17" s="596"/>
      <c r="DC17" s="596"/>
      <c r="DD17" s="602" t="s">
        <v>108</v>
      </c>
      <c r="DE17" s="594"/>
      <c r="DF17" s="594"/>
      <c r="DG17" s="594"/>
      <c r="DH17" s="594"/>
      <c r="DI17" s="594"/>
      <c r="DJ17" s="594"/>
      <c r="DK17" s="594"/>
      <c r="DL17" s="594"/>
      <c r="DM17" s="594"/>
      <c r="DN17" s="594"/>
      <c r="DO17" s="594"/>
      <c r="DP17" s="595"/>
      <c r="DQ17" s="602">
        <v>5356677</v>
      </c>
      <c r="DR17" s="594"/>
      <c r="DS17" s="594"/>
      <c r="DT17" s="594"/>
      <c r="DU17" s="594"/>
      <c r="DV17" s="594"/>
      <c r="DW17" s="594"/>
      <c r="DX17" s="594"/>
      <c r="DY17" s="594"/>
      <c r="DZ17" s="594"/>
      <c r="EA17" s="594"/>
      <c r="EB17" s="594"/>
      <c r="EC17" s="603"/>
    </row>
    <row r="18" spans="2:133" ht="11.25" customHeight="1">
      <c r="B18" s="590" t="s">
        <v>246</v>
      </c>
      <c r="C18" s="591"/>
      <c r="D18" s="591"/>
      <c r="E18" s="591"/>
      <c r="F18" s="591"/>
      <c r="G18" s="591"/>
      <c r="H18" s="591"/>
      <c r="I18" s="591"/>
      <c r="J18" s="591"/>
      <c r="K18" s="591"/>
      <c r="L18" s="591"/>
      <c r="M18" s="591"/>
      <c r="N18" s="591"/>
      <c r="O18" s="591"/>
      <c r="P18" s="591"/>
      <c r="Q18" s="592"/>
      <c r="R18" s="593">
        <v>1011795</v>
      </c>
      <c r="S18" s="594"/>
      <c r="T18" s="594"/>
      <c r="U18" s="594"/>
      <c r="V18" s="594"/>
      <c r="W18" s="594"/>
      <c r="X18" s="594"/>
      <c r="Y18" s="595"/>
      <c r="Z18" s="596">
        <v>2.4</v>
      </c>
      <c r="AA18" s="596"/>
      <c r="AB18" s="596"/>
      <c r="AC18" s="596"/>
      <c r="AD18" s="597" t="s">
        <v>108</v>
      </c>
      <c r="AE18" s="597"/>
      <c r="AF18" s="597"/>
      <c r="AG18" s="597"/>
      <c r="AH18" s="597"/>
      <c r="AI18" s="597"/>
      <c r="AJ18" s="597"/>
      <c r="AK18" s="597"/>
      <c r="AL18" s="598" t="s">
        <v>108</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c r="B19" s="590" t="s">
        <v>249</v>
      </c>
      <c r="C19" s="591"/>
      <c r="D19" s="591"/>
      <c r="E19" s="591"/>
      <c r="F19" s="591"/>
      <c r="G19" s="591"/>
      <c r="H19" s="591"/>
      <c r="I19" s="591"/>
      <c r="J19" s="591"/>
      <c r="K19" s="591"/>
      <c r="L19" s="591"/>
      <c r="M19" s="591"/>
      <c r="N19" s="591"/>
      <c r="O19" s="591"/>
      <c r="P19" s="591"/>
      <c r="Q19" s="592"/>
      <c r="R19" s="593" t="s">
        <v>108</v>
      </c>
      <c r="S19" s="594"/>
      <c r="T19" s="594"/>
      <c r="U19" s="594"/>
      <c r="V19" s="594"/>
      <c r="W19" s="594"/>
      <c r="X19" s="594"/>
      <c r="Y19" s="595"/>
      <c r="Z19" s="596" t="s">
        <v>108</v>
      </c>
      <c r="AA19" s="596"/>
      <c r="AB19" s="596"/>
      <c r="AC19" s="596"/>
      <c r="AD19" s="597" t="s">
        <v>108</v>
      </c>
      <c r="AE19" s="597"/>
      <c r="AF19" s="597"/>
      <c r="AG19" s="597"/>
      <c r="AH19" s="597"/>
      <c r="AI19" s="597"/>
      <c r="AJ19" s="597"/>
      <c r="AK19" s="597"/>
      <c r="AL19" s="598" t="s">
        <v>108</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605794</v>
      </c>
      <c r="BH19" s="594"/>
      <c r="BI19" s="594"/>
      <c r="BJ19" s="594"/>
      <c r="BK19" s="594"/>
      <c r="BL19" s="594"/>
      <c r="BM19" s="594"/>
      <c r="BN19" s="595"/>
      <c r="BO19" s="596">
        <v>5.7</v>
      </c>
      <c r="BP19" s="596"/>
      <c r="BQ19" s="596"/>
      <c r="BR19" s="596"/>
      <c r="BS19" s="602" t="s">
        <v>108</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c r="B20" s="590" t="s">
        <v>252</v>
      </c>
      <c r="C20" s="591"/>
      <c r="D20" s="591"/>
      <c r="E20" s="591"/>
      <c r="F20" s="591"/>
      <c r="G20" s="591"/>
      <c r="H20" s="591"/>
      <c r="I20" s="591"/>
      <c r="J20" s="591"/>
      <c r="K20" s="591"/>
      <c r="L20" s="591"/>
      <c r="M20" s="591"/>
      <c r="N20" s="591"/>
      <c r="O20" s="591"/>
      <c r="P20" s="591"/>
      <c r="Q20" s="592"/>
      <c r="R20" s="593">
        <v>24687402</v>
      </c>
      <c r="S20" s="594"/>
      <c r="T20" s="594"/>
      <c r="U20" s="594"/>
      <c r="V20" s="594"/>
      <c r="W20" s="594"/>
      <c r="X20" s="594"/>
      <c r="Y20" s="595"/>
      <c r="Z20" s="596">
        <v>57.3</v>
      </c>
      <c r="AA20" s="596"/>
      <c r="AB20" s="596"/>
      <c r="AC20" s="596"/>
      <c r="AD20" s="597">
        <v>23076741</v>
      </c>
      <c r="AE20" s="597"/>
      <c r="AF20" s="597"/>
      <c r="AG20" s="597"/>
      <c r="AH20" s="597"/>
      <c r="AI20" s="597"/>
      <c r="AJ20" s="597"/>
      <c r="AK20" s="597"/>
      <c r="AL20" s="598">
        <v>99.7</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605794</v>
      </c>
      <c r="BH20" s="594"/>
      <c r="BI20" s="594"/>
      <c r="BJ20" s="594"/>
      <c r="BK20" s="594"/>
      <c r="BL20" s="594"/>
      <c r="BM20" s="594"/>
      <c r="BN20" s="595"/>
      <c r="BO20" s="596">
        <v>5.7</v>
      </c>
      <c r="BP20" s="596"/>
      <c r="BQ20" s="596"/>
      <c r="BR20" s="596"/>
      <c r="BS20" s="602" t="s">
        <v>108</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41257213</v>
      </c>
      <c r="CS20" s="594"/>
      <c r="CT20" s="594"/>
      <c r="CU20" s="594"/>
      <c r="CV20" s="594"/>
      <c r="CW20" s="594"/>
      <c r="CX20" s="594"/>
      <c r="CY20" s="595"/>
      <c r="CZ20" s="596">
        <v>100</v>
      </c>
      <c r="DA20" s="596"/>
      <c r="DB20" s="596"/>
      <c r="DC20" s="596"/>
      <c r="DD20" s="602">
        <v>6593226</v>
      </c>
      <c r="DE20" s="594"/>
      <c r="DF20" s="594"/>
      <c r="DG20" s="594"/>
      <c r="DH20" s="594"/>
      <c r="DI20" s="594"/>
      <c r="DJ20" s="594"/>
      <c r="DK20" s="594"/>
      <c r="DL20" s="594"/>
      <c r="DM20" s="594"/>
      <c r="DN20" s="594"/>
      <c r="DO20" s="594"/>
      <c r="DP20" s="595"/>
      <c r="DQ20" s="602">
        <v>26929617</v>
      </c>
      <c r="DR20" s="594"/>
      <c r="DS20" s="594"/>
      <c r="DT20" s="594"/>
      <c r="DU20" s="594"/>
      <c r="DV20" s="594"/>
      <c r="DW20" s="594"/>
      <c r="DX20" s="594"/>
      <c r="DY20" s="594"/>
      <c r="DZ20" s="594"/>
      <c r="EA20" s="594"/>
      <c r="EB20" s="594"/>
      <c r="EC20" s="603"/>
    </row>
    <row r="21" spans="2:133" ht="11.25" customHeight="1">
      <c r="B21" s="590" t="s">
        <v>255</v>
      </c>
      <c r="C21" s="591"/>
      <c r="D21" s="591"/>
      <c r="E21" s="591"/>
      <c r="F21" s="591"/>
      <c r="G21" s="591"/>
      <c r="H21" s="591"/>
      <c r="I21" s="591"/>
      <c r="J21" s="591"/>
      <c r="K21" s="591"/>
      <c r="L21" s="591"/>
      <c r="M21" s="591"/>
      <c r="N21" s="591"/>
      <c r="O21" s="591"/>
      <c r="P21" s="591"/>
      <c r="Q21" s="592"/>
      <c r="R21" s="593">
        <v>15584</v>
      </c>
      <c r="S21" s="594"/>
      <c r="T21" s="594"/>
      <c r="U21" s="594"/>
      <c r="V21" s="594"/>
      <c r="W21" s="594"/>
      <c r="X21" s="594"/>
      <c r="Y21" s="595"/>
      <c r="Z21" s="596">
        <v>0</v>
      </c>
      <c r="AA21" s="596"/>
      <c r="AB21" s="596"/>
      <c r="AC21" s="596"/>
      <c r="AD21" s="597">
        <v>15584</v>
      </c>
      <c r="AE21" s="597"/>
      <c r="AF21" s="597"/>
      <c r="AG21" s="597"/>
      <c r="AH21" s="597"/>
      <c r="AI21" s="597"/>
      <c r="AJ21" s="597"/>
      <c r="AK21" s="597"/>
      <c r="AL21" s="598">
        <v>0.1</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v>6928</v>
      </c>
      <c r="BH21" s="594"/>
      <c r="BI21" s="594"/>
      <c r="BJ21" s="594"/>
      <c r="BK21" s="594"/>
      <c r="BL21" s="594"/>
      <c r="BM21" s="594"/>
      <c r="BN21" s="595"/>
      <c r="BO21" s="596">
        <v>0.1</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257</v>
      </c>
      <c r="C22" s="591"/>
      <c r="D22" s="591"/>
      <c r="E22" s="591"/>
      <c r="F22" s="591"/>
      <c r="G22" s="591"/>
      <c r="H22" s="591"/>
      <c r="I22" s="591"/>
      <c r="J22" s="591"/>
      <c r="K22" s="591"/>
      <c r="L22" s="591"/>
      <c r="M22" s="591"/>
      <c r="N22" s="591"/>
      <c r="O22" s="591"/>
      <c r="P22" s="591"/>
      <c r="Q22" s="592"/>
      <c r="R22" s="593">
        <v>446965</v>
      </c>
      <c r="S22" s="594"/>
      <c r="T22" s="594"/>
      <c r="U22" s="594"/>
      <c r="V22" s="594"/>
      <c r="W22" s="594"/>
      <c r="X22" s="594"/>
      <c r="Y22" s="595"/>
      <c r="Z22" s="596">
        <v>1</v>
      </c>
      <c r="AA22" s="596"/>
      <c r="AB22" s="596"/>
      <c r="AC22" s="596"/>
      <c r="AD22" s="597" t="s">
        <v>108</v>
      </c>
      <c r="AE22" s="597"/>
      <c r="AF22" s="597"/>
      <c r="AG22" s="597"/>
      <c r="AH22" s="597"/>
      <c r="AI22" s="597"/>
      <c r="AJ22" s="597"/>
      <c r="AK22" s="597"/>
      <c r="AL22" s="598" t="s">
        <v>108</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260</v>
      </c>
      <c r="C23" s="591"/>
      <c r="D23" s="591"/>
      <c r="E23" s="591"/>
      <c r="F23" s="591"/>
      <c r="G23" s="591"/>
      <c r="H23" s="591"/>
      <c r="I23" s="591"/>
      <c r="J23" s="591"/>
      <c r="K23" s="591"/>
      <c r="L23" s="591"/>
      <c r="M23" s="591"/>
      <c r="N23" s="591"/>
      <c r="O23" s="591"/>
      <c r="P23" s="591"/>
      <c r="Q23" s="592"/>
      <c r="R23" s="593">
        <v>739254</v>
      </c>
      <c r="S23" s="594"/>
      <c r="T23" s="594"/>
      <c r="U23" s="594"/>
      <c r="V23" s="594"/>
      <c r="W23" s="594"/>
      <c r="X23" s="594"/>
      <c r="Y23" s="595"/>
      <c r="Z23" s="596">
        <v>1.7</v>
      </c>
      <c r="AA23" s="596"/>
      <c r="AB23" s="596"/>
      <c r="AC23" s="596"/>
      <c r="AD23" s="597">
        <v>25525</v>
      </c>
      <c r="AE23" s="597"/>
      <c r="AF23" s="597"/>
      <c r="AG23" s="597"/>
      <c r="AH23" s="597"/>
      <c r="AI23" s="597"/>
      <c r="AJ23" s="597"/>
      <c r="AK23" s="597"/>
      <c r="AL23" s="598">
        <v>0.1</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v>598866</v>
      </c>
      <c r="BH23" s="594"/>
      <c r="BI23" s="594"/>
      <c r="BJ23" s="594"/>
      <c r="BK23" s="594"/>
      <c r="BL23" s="594"/>
      <c r="BM23" s="594"/>
      <c r="BN23" s="595"/>
      <c r="BO23" s="596">
        <v>5.7</v>
      </c>
      <c r="BP23" s="596"/>
      <c r="BQ23" s="596"/>
      <c r="BR23" s="596"/>
      <c r="BS23" s="602" t="s">
        <v>108</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c r="B24" s="590" t="s">
        <v>267</v>
      </c>
      <c r="C24" s="591"/>
      <c r="D24" s="591"/>
      <c r="E24" s="591"/>
      <c r="F24" s="591"/>
      <c r="G24" s="591"/>
      <c r="H24" s="591"/>
      <c r="I24" s="591"/>
      <c r="J24" s="591"/>
      <c r="K24" s="591"/>
      <c r="L24" s="591"/>
      <c r="M24" s="591"/>
      <c r="N24" s="591"/>
      <c r="O24" s="591"/>
      <c r="P24" s="591"/>
      <c r="Q24" s="592"/>
      <c r="R24" s="593">
        <v>91161</v>
      </c>
      <c r="S24" s="594"/>
      <c r="T24" s="594"/>
      <c r="U24" s="594"/>
      <c r="V24" s="594"/>
      <c r="W24" s="594"/>
      <c r="X24" s="594"/>
      <c r="Y24" s="595"/>
      <c r="Z24" s="596">
        <v>0.2</v>
      </c>
      <c r="AA24" s="596"/>
      <c r="AB24" s="596"/>
      <c r="AC24" s="596"/>
      <c r="AD24" s="597" t="s">
        <v>108</v>
      </c>
      <c r="AE24" s="597"/>
      <c r="AF24" s="597"/>
      <c r="AG24" s="597"/>
      <c r="AH24" s="597"/>
      <c r="AI24" s="597"/>
      <c r="AJ24" s="597"/>
      <c r="AK24" s="597"/>
      <c r="AL24" s="598" t="s">
        <v>108</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22241721</v>
      </c>
      <c r="CS24" s="583"/>
      <c r="CT24" s="583"/>
      <c r="CU24" s="583"/>
      <c r="CV24" s="583"/>
      <c r="CW24" s="583"/>
      <c r="CX24" s="583"/>
      <c r="CY24" s="584"/>
      <c r="CZ24" s="622">
        <v>53.9</v>
      </c>
      <c r="DA24" s="623"/>
      <c r="DB24" s="623"/>
      <c r="DC24" s="624"/>
      <c r="DD24" s="621">
        <v>15147086</v>
      </c>
      <c r="DE24" s="583"/>
      <c r="DF24" s="583"/>
      <c r="DG24" s="583"/>
      <c r="DH24" s="583"/>
      <c r="DI24" s="583"/>
      <c r="DJ24" s="583"/>
      <c r="DK24" s="584"/>
      <c r="DL24" s="621">
        <v>14898349</v>
      </c>
      <c r="DM24" s="583"/>
      <c r="DN24" s="583"/>
      <c r="DO24" s="583"/>
      <c r="DP24" s="583"/>
      <c r="DQ24" s="583"/>
      <c r="DR24" s="583"/>
      <c r="DS24" s="583"/>
      <c r="DT24" s="583"/>
      <c r="DU24" s="583"/>
      <c r="DV24" s="584"/>
      <c r="DW24" s="587">
        <v>60.3</v>
      </c>
      <c r="DX24" s="588"/>
      <c r="DY24" s="588"/>
      <c r="DZ24" s="588"/>
      <c r="EA24" s="588"/>
      <c r="EB24" s="588"/>
      <c r="EC24" s="589"/>
    </row>
    <row r="25" spans="2:133" ht="11.25" customHeight="1">
      <c r="B25" s="590" t="s">
        <v>270</v>
      </c>
      <c r="C25" s="591"/>
      <c r="D25" s="591"/>
      <c r="E25" s="591"/>
      <c r="F25" s="591"/>
      <c r="G25" s="591"/>
      <c r="H25" s="591"/>
      <c r="I25" s="591"/>
      <c r="J25" s="591"/>
      <c r="K25" s="591"/>
      <c r="L25" s="591"/>
      <c r="M25" s="591"/>
      <c r="N25" s="591"/>
      <c r="O25" s="591"/>
      <c r="P25" s="591"/>
      <c r="Q25" s="592"/>
      <c r="R25" s="593">
        <v>6458849</v>
      </c>
      <c r="S25" s="594"/>
      <c r="T25" s="594"/>
      <c r="U25" s="594"/>
      <c r="V25" s="594"/>
      <c r="W25" s="594"/>
      <c r="X25" s="594"/>
      <c r="Y25" s="595"/>
      <c r="Z25" s="596">
        <v>15</v>
      </c>
      <c r="AA25" s="596"/>
      <c r="AB25" s="596"/>
      <c r="AC25" s="596"/>
      <c r="AD25" s="597" t="s">
        <v>108</v>
      </c>
      <c r="AE25" s="597"/>
      <c r="AF25" s="597"/>
      <c r="AG25" s="597"/>
      <c r="AH25" s="597"/>
      <c r="AI25" s="597"/>
      <c r="AJ25" s="597"/>
      <c r="AK25" s="597"/>
      <c r="AL25" s="598" t="s">
        <v>108</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7692504</v>
      </c>
      <c r="CS25" s="625"/>
      <c r="CT25" s="625"/>
      <c r="CU25" s="625"/>
      <c r="CV25" s="625"/>
      <c r="CW25" s="625"/>
      <c r="CX25" s="625"/>
      <c r="CY25" s="626"/>
      <c r="CZ25" s="627">
        <v>18.600000000000001</v>
      </c>
      <c r="DA25" s="628"/>
      <c r="DB25" s="628"/>
      <c r="DC25" s="629"/>
      <c r="DD25" s="602">
        <v>7269183</v>
      </c>
      <c r="DE25" s="625"/>
      <c r="DF25" s="625"/>
      <c r="DG25" s="625"/>
      <c r="DH25" s="625"/>
      <c r="DI25" s="625"/>
      <c r="DJ25" s="625"/>
      <c r="DK25" s="626"/>
      <c r="DL25" s="602">
        <v>7035642</v>
      </c>
      <c r="DM25" s="625"/>
      <c r="DN25" s="625"/>
      <c r="DO25" s="625"/>
      <c r="DP25" s="625"/>
      <c r="DQ25" s="625"/>
      <c r="DR25" s="625"/>
      <c r="DS25" s="625"/>
      <c r="DT25" s="625"/>
      <c r="DU25" s="625"/>
      <c r="DV25" s="626"/>
      <c r="DW25" s="598">
        <v>28.5</v>
      </c>
      <c r="DX25" s="619"/>
      <c r="DY25" s="619"/>
      <c r="DZ25" s="619"/>
      <c r="EA25" s="619"/>
      <c r="EB25" s="619"/>
      <c r="EC25" s="620"/>
    </row>
    <row r="26" spans="2:133" ht="11.25" customHeight="1">
      <c r="B26" s="630" t="s">
        <v>273</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4559735</v>
      </c>
      <c r="CS26" s="594"/>
      <c r="CT26" s="594"/>
      <c r="CU26" s="594"/>
      <c r="CV26" s="594"/>
      <c r="CW26" s="594"/>
      <c r="CX26" s="594"/>
      <c r="CY26" s="595"/>
      <c r="CZ26" s="627">
        <v>11.1</v>
      </c>
      <c r="DA26" s="628"/>
      <c r="DB26" s="628"/>
      <c r="DC26" s="629"/>
      <c r="DD26" s="602">
        <v>4280661</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19"/>
      <c r="DY26" s="619"/>
      <c r="DZ26" s="619"/>
      <c r="EA26" s="619"/>
      <c r="EB26" s="619"/>
      <c r="EC26" s="620"/>
    </row>
    <row r="27" spans="2:133" ht="11.25" customHeight="1">
      <c r="B27" s="590" t="s">
        <v>276</v>
      </c>
      <c r="C27" s="591"/>
      <c r="D27" s="591"/>
      <c r="E27" s="591"/>
      <c r="F27" s="591"/>
      <c r="G27" s="591"/>
      <c r="H27" s="591"/>
      <c r="I27" s="591"/>
      <c r="J27" s="591"/>
      <c r="K27" s="591"/>
      <c r="L27" s="591"/>
      <c r="M27" s="591"/>
      <c r="N27" s="591"/>
      <c r="O27" s="591"/>
      <c r="P27" s="591"/>
      <c r="Q27" s="592"/>
      <c r="R27" s="593">
        <v>2967477</v>
      </c>
      <c r="S27" s="594"/>
      <c r="T27" s="594"/>
      <c r="U27" s="594"/>
      <c r="V27" s="594"/>
      <c r="W27" s="594"/>
      <c r="X27" s="594"/>
      <c r="Y27" s="595"/>
      <c r="Z27" s="596">
        <v>6.9</v>
      </c>
      <c r="AA27" s="596"/>
      <c r="AB27" s="596"/>
      <c r="AC27" s="596"/>
      <c r="AD27" s="597" t="s">
        <v>108</v>
      </c>
      <c r="AE27" s="597"/>
      <c r="AF27" s="597"/>
      <c r="AG27" s="597"/>
      <c r="AH27" s="597"/>
      <c r="AI27" s="597"/>
      <c r="AJ27" s="597"/>
      <c r="AK27" s="597"/>
      <c r="AL27" s="598" t="s">
        <v>108</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10587091</v>
      </c>
      <c r="BH27" s="594"/>
      <c r="BI27" s="594"/>
      <c r="BJ27" s="594"/>
      <c r="BK27" s="594"/>
      <c r="BL27" s="594"/>
      <c r="BM27" s="594"/>
      <c r="BN27" s="595"/>
      <c r="BO27" s="596">
        <v>100</v>
      </c>
      <c r="BP27" s="596"/>
      <c r="BQ27" s="596"/>
      <c r="BR27" s="596"/>
      <c r="BS27" s="602">
        <v>125056</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9124387</v>
      </c>
      <c r="CS27" s="625"/>
      <c r="CT27" s="625"/>
      <c r="CU27" s="625"/>
      <c r="CV27" s="625"/>
      <c r="CW27" s="625"/>
      <c r="CX27" s="625"/>
      <c r="CY27" s="626"/>
      <c r="CZ27" s="627">
        <v>22.1</v>
      </c>
      <c r="DA27" s="628"/>
      <c r="DB27" s="628"/>
      <c r="DC27" s="629"/>
      <c r="DD27" s="602">
        <v>2521226</v>
      </c>
      <c r="DE27" s="625"/>
      <c r="DF27" s="625"/>
      <c r="DG27" s="625"/>
      <c r="DH27" s="625"/>
      <c r="DI27" s="625"/>
      <c r="DJ27" s="625"/>
      <c r="DK27" s="626"/>
      <c r="DL27" s="602">
        <v>2506030</v>
      </c>
      <c r="DM27" s="625"/>
      <c r="DN27" s="625"/>
      <c r="DO27" s="625"/>
      <c r="DP27" s="625"/>
      <c r="DQ27" s="625"/>
      <c r="DR27" s="625"/>
      <c r="DS27" s="625"/>
      <c r="DT27" s="625"/>
      <c r="DU27" s="625"/>
      <c r="DV27" s="626"/>
      <c r="DW27" s="598">
        <v>10.1</v>
      </c>
      <c r="DX27" s="619"/>
      <c r="DY27" s="619"/>
      <c r="DZ27" s="619"/>
      <c r="EA27" s="619"/>
      <c r="EB27" s="619"/>
      <c r="EC27" s="620"/>
    </row>
    <row r="28" spans="2:133" ht="11.25" customHeight="1">
      <c r="B28" s="590" t="s">
        <v>279</v>
      </c>
      <c r="C28" s="591"/>
      <c r="D28" s="591"/>
      <c r="E28" s="591"/>
      <c r="F28" s="591"/>
      <c r="G28" s="591"/>
      <c r="H28" s="591"/>
      <c r="I28" s="591"/>
      <c r="J28" s="591"/>
      <c r="K28" s="591"/>
      <c r="L28" s="591"/>
      <c r="M28" s="591"/>
      <c r="N28" s="591"/>
      <c r="O28" s="591"/>
      <c r="P28" s="591"/>
      <c r="Q28" s="592"/>
      <c r="R28" s="593">
        <v>73385</v>
      </c>
      <c r="S28" s="594"/>
      <c r="T28" s="594"/>
      <c r="U28" s="594"/>
      <c r="V28" s="594"/>
      <c r="W28" s="594"/>
      <c r="X28" s="594"/>
      <c r="Y28" s="595"/>
      <c r="Z28" s="596">
        <v>0.2</v>
      </c>
      <c r="AA28" s="596"/>
      <c r="AB28" s="596"/>
      <c r="AC28" s="596"/>
      <c r="AD28" s="597">
        <v>9300</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5424830</v>
      </c>
      <c r="CS28" s="594"/>
      <c r="CT28" s="594"/>
      <c r="CU28" s="594"/>
      <c r="CV28" s="594"/>
      <c r="CW28" s="594"/>
      <c r="CX28" s="594"/>
      <c r="CY28" s="595"/>
      <c r="CZ28" s="627">
        <v>13.1</v>
      </c>
      <c r="DA28" s="628"/>
      <c r="DB28" s="628"/>
      <c r="DC28" s="629"/>
      <c r="DD28" s="602">
        <v>5356677</v>
      </c>
      <c r="DE28" s="594"/>
      <c r="DF28" s="594"/>
      <c r="DG28" s="594"/>
      <c r="DH28" s="594"/>
      <c r="DI28" s="594"/>
      <c r="DJ28" s="594"/>
      <c r="DK28" s="595"/>
      <c r="DL28" s="602">
        <v>5356677</v>
      </c>
      <c r="DM28" s="594"/>
      <c r="DN28" s="594"/>
      <c r="DO28" s="594"/>
      <c r="DP28" s="594"/>
      <c r="DQ28" s="594"/>
      <c r="DR28" s="594"/>
      <c r="DS28" s="594"/>
      <c r="DT28" s="594"/>
      <c r="DU28" s="594"/>
      <c r="DV28" s="595"/>
      <c r="DW28" s="598">
        <v>21.7</v>
      </c>
      <c r="DX28" s="619"/>
      <c r="DY28" s="619"/>
      <c r="DZ28" s="619"/>
      <c r="EA28" s="619"/>
      <c r="EB28" s="619"/>
      <c r="EC28" s="620"/>
    </row>
    <row r="29" spans="2:133" ht="11.25" customHeight="1">
      <c r="B29" s="590" t="s">
        <v>281</v>
      </c>
      <c r="C29" s="591"/>
      <c r="D29" s="591"/>
      <c r="E29" s="591"/>
      <c r="F29" s="591"/>
      <c r="G29" s="591"/>
      <c r="H29" s="591"/>
      <c r="I29" s="591"/>
      <c r="J29" s="591"/>
      <c r="K29" s="591"/>
      <c r="L29" s="591"/>
      <c r="M29" s="591"/>
      <c r="N29" s="591"/>
      <c r="O29" s="591"/>
      <c r="P29" s="591"/>
      <c r="Q29" s="592"/>
      <c r="R29" s="593">
        <v>82105</v>
      </c>
      <c r="S29" s="594"/>
      <c r="T29" s="594"/>
      <c r="U29" s="594"/>
      <c r="V29" s="594"/>
      <c r="W29" s="594"/>
      <c r="X29" s="594"/>
      <c r="Y29" s="595"/>
      <c r="Z29" s="596">
        <v>0.2</v>
      </c>
      <c r="AA29" s="596"/>
      <c r="AB29" s="596"/>
      <c r="AC29" s="596"/>
      <c r="AD29" s="597" t="s">
        <v>108</v>
      </c>
      <c r="AE29" s="597"/>
      <c r="AF29" s="597"/>
      <c r="AG29" s="597"/>
      <c r="AH29" s="597"/>
      <c r="AI29" s="597"/>
      <c r="AJ29" s="597"/>
      <c r="AK29" s="597"/>
      <c r="AL29" s="598" t="s">
        <v>108</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5424818</v>
      </c>
      <c r="CS29" s="625"/>
      <c r="CT29" s="625"/>
      <c r="CU29" s="625"/>
      <c r="CV29" s="625"/>
      <c r="CW29" s="625"/>
      <c r="CX29" s="625"/>
      <c r="CY29" s="626"/>
      <c r="CZ29" s="627">
        <v>13.1</v>
      </c>
      <c r="DA29" s="628"/>
      <c r="DB29" s="628"/>
      <c r="DC29" s="629"/>
      <c r="DD29" s="602">
        <v>5356665</v>
      </c>
      <c r="DE29" s="625"/>
      <c r="DF29" s="625"/>
      <c r="DG29" s="625"/>
      <c r="DH29" s="625"/>
      <c r="DI29" s="625"/>
      <c r="DJ29" s="625"/>
      <c r="DK29" s="626"/>
      <c r="DL29" s="602">
        <v>5356665</v>
      </c>
      <c r="DM29" s="625"/>
      <c r="DN29" s="625"/>
      <c r="DO29" s="625"/>
      <c r="DP29" s="625"/>
      <c r="DQ29" s="625"/>
      <c r="DR29" s="625"/>
      <c r="DS29" s="625"/>
      <c r="DT29" s="625"/>
      <c r="DU29" s="625"/>
      <c r="DV29" s="626"/>
      <c r="DW29" s="598">
        <v>21.7</v>
      </c>
      <c r="DX29" s="619"/>
      <c r="DY29" s="619"/>
      <c r="DZ29" s="619"/>
      <c r="EA29" s="619"/>
      <c r="EB29" s="619"/>
      <c r="EC29" s="620"/>
    </row>
    <row r="30" spans="2:133" ht="11.25" customHeight="1">
      <c r="B30" s="590" t="s">
        <v>286</v>
      </c>
      <c r="C30" s="591"/>
      <c r="D30" s="591"/>
      <c r="E30" s="591"/>
      <c r="F30" s="591"/>
      <c r="G30" s="591"/>
      <c r="H30" s="591"/>
      <c r="I30" s="591"/>
      <c r="J30" s="591"/>
      <c r="K30" s="591"/>
      <c r="L30" s="591"/>
      <c r="M30" s="591"/>
      <c r="N30" s="591"/>
      <c r="O30" s="591"/>
      <c r="P30" s="591"/>
      <c r="Q30" s="592"/>
      <c r="R30" s="593">
        <v>1229392</v>
      </c>
      <c r="S30" s="594"/>
      <c r="T30" s="594"/>
      <c r="U30" s="594"/>
      <c r="V30" s="594"/>
      <c r="W30" s="594"/>
      <c r="X30" s="594"/>
      <c r="Y30" s="595"/>
      <c r="Z30" s="596">
        <v>2.9</v>
      </c>
      <c r="AA30" s="596"/>
      <c r="AB30" s="596"/>
      <c r="AC30" s="596"/>
      <c r="AD30" s="597" t="s">
        <v>108</v>
      </c>
      <c r="AE30" s="597"/>
      <c r="AF30" s="597"/>
      <c r="AG30" s="597"/>
      <c r="AH30" s="597"/>
      <c r="AI30" s="597"/>
      <c r="AJ30" s="597"/>
      <c r="AK30" s="597"/>
      <c r="AL30" s="598" t="s">
        <v>108</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98.6</v>
      </c>
      <c r="BH30" s="652"/>
      <c r="BI30" s="652"/>
      <c r="BJ30" s="652"/>
      <c r="BK30" s="652"/>
      <c r="BL30" s="652"/>
      <c r="BM30" s="588">
        <v>93.9</v>
      </c>
      <c r="BN30" s="652"/>
      <c r="BO30" s="652"/>
      <c r="BP30" s="652"/>
      <c r="BQ30" s="653"/>
      <c r="BR30" s="651">
        <v>98.4</v>
      </c>
      <c r="BS30" s="652"/>
      <c r="BT30" s="652"/>
      <c r="BU30" s="652"/>
      <c r="BV30" s="652"/>
      <c r="BW30" s="652"/>
      <c r="BX30" s="588">
        <v>93</v>
      </c>
      <c r="BY30" s="652"/>
      <c r="BZ30" s="652"/>
      <c r="CA30" s="652"/>
      <c r="CB30" s="653"/>
      <c r="CD30" s="656"/>
      <c r="CE30" s="657"/>
      <c r="CF30" s="607" t="s">
        <v>289</v>
      </c>
      <c r="CG30" s="608"/>
      <c r="CH30" s="608"/>
      <c r="CI30" s="608"/>
      <c r="CJ30" s="608"/>
      <c r="CK30" s="608"/>
      <c r="CL30" s="608"/>
      <c r="CM30" s="608"/>
      <c r="CN30" s="608"/>
      <c r="CO30" s="608"/>
      <c r="CP30" s="608"/>
      <c r="CQ30" s="609"/>
      <c r="CR30" s="593">
        <v>5011694</v>
      </c>
      <c r="CS30" s="594"/>
      <c r="CT30" s="594"/>
      <c r="CU30" s="594"/>
      <c r="CV30" s="594"/>
      <c r="CW30" s="594"/>
      <c r="CX30" s="594"/>
      <c r="CY30" s="595"/>
      <c r="CZ30" s="627">
        <v>12.1</v>
      </c>
      <c r="DA30" s="628"/>
      <c r="DB30" s="628"/>
      <c r="DC30" s="629"/>
      <c r="DD30" s="602">
        <v>4953863</v>
      </c>
      <c r="DE30" s="594"/>
      <c r="DF30" s="594"/>
      <c r="DG30" s="594"/>
      <c r="DH30" s="594"/>
      <c r="DI30" s="594"/>
      <c r="DJ30" s="594"/>
      <c r="DK30" s="595"/>
      <c r="DL30" s="602">
        <v>4953863</v>
      </c>
      <c r="DM30" s="594"/>
      <c r="DN30" s="594"/>
      <c r="DO30" s="594"/>
      <c r="DP30" s="594"/>
      <c r="DQ30" s="594"/>
      <c r="DR30" s="594"/>
      <c r="DS30" s="594"/>
      <c r="DT30" s="594"/>
      <c r="DU30" s="594"/>
      <c r="DV30" s="595"/>
      <c r="DW30" s="598">
        <v>20</v>
      </c>
      <c r="DX30" s="619"/>
      <c r="DY30" s="619"/>
      <c r="DZ30" s="619"/>
      <c r="EA30" s="619"/>
      <c r="EB30" s="619"/>
      <c r="EC30" s="620"/>
    </row>
    <row r="31" spans="2:133" ht="11.25" customHeight="1">
      <c r="B31" s="590" t="s">
        <v>290</v>
      </c>
      <c r="C31" s="591"/>
      <c r="D31" s="591"/>
      <c r="E31" s="591"/>
      <c r="F31" s="591"/>
      <c r="G31" s="591"/>
      <c r="H31" s="591"/>
      <c r="I31" s="591"/>
      <c r="J31" s="591"/>
      <c r="K31" s="591"/>
      <c r="L31" s="591"/>
      <c r="M31" s="591"/>
      <c r="N31" s="591"/>
      <c r="O31" s="591"/>
      <c r="P31" s="591"/>
      <c r="Q31" s="592"/>
      <c r="R31" s="593">
        <v>1129614</v>
      </c>
      <c r="S31" s="594"/>
      <c r="T31" s="594"/>
      <c r="U31" s="594"/>
      <c r="V31" s="594"/>
      <c r="W31" s="594"/>
      <c r="X31" s="594"/>
      <c r="Y31" s="595"/>
      <c r="Z31" s="596">
        <v>2.6</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98.8</v>
      </c>
      <c r="BH31" s="625"/>
      <c r="BI31" s="625"/>
      <c r="BJ31" s="625"/>
      <c r="BK31" s="625"/>
      <c r="BL31" s="625"/>
      <c r="BM31" s="599">
        <v>94.7</v>
      </c>
      <c r="BN31" s="649"/>
      <c r="BO31" s="649"/>
      <c r="BP31" s="649"/>
      <c r="BQ31" s="650"/>
      <c r="BR31" s="648">
        <v>98.7</v>
      </c>
      <c r="BS31" s="625"/>
      <c r="BT31" s="625"/>
      <c r="BU31" s="625"/>
      <c r="BV31" s="625"/>
      <c r="BW31" s="625"/>
      <c r="BX31" s="599">
        <v>93.9</v>
      </c>
      <c r="BY31" s="649"/>
      <c r="BZ31" s="649"/>
      <c r="CA31" s="649"/>
      <c r="CB31" s="650"/>
      <c r="CD31" s="656"/>
      <c r="CE31" s="657"/>
      <c r="CF31" s="607" t="s">
        <v>293</v>
      </c>
      <c r="CG31" s="608"/>
      <c r="CH31" s="608"/>
      <c r="CI31" s="608"/>
      <c r="CJ31" s="608"/>
      <c r="CK31" s="608"/>
      <c r="CL31" s="608"/>
      <c r="CM31" s="608"/>
      <c r="CN31" s="608"/>
      <c r="CO31" s="608"/>
      <c r="CP31" s="608"/>
      <c r="CQ31" s="609"/>
      <c r="CR31" s="593">
        <v>413124</v>
      </c>
      <c r="CS31" s="625"/>
      <c r="CT31" s="625"/>
      <c r="CU31" s="625"/>
      <c r="CV31" s="625"/>
      <c r="CW31" s="625"/>
      <c r="CX31" s="625"/>
      <c r="CY31" s="626"/>
      <c r="CZ31" s="627">
        <v>1</v>
      </c>
      <c r="DA31" s="628"/>
      <c r="DB31" s="628"/>
      <c r="DC31" s="629"/>
      <c r="DD31" s="602">
        <v>402802</v>
      </c>
      <c r="DE31" s="625"/>
      <c r="DF31" s="625"/>
      <c r="DG31" s="625"/>
      <c r="DH31" s="625"/>
      <c r="DI31" s="625"/>
      <c r="DJ31" s="625"/>
      <c r="DK31" s="626"/>
      <c r="DL31" s="602">
        <v>402802</v>
      </c>
      <c r="DM31" s="625"/>
      <c r="DN31" s="625"/>
      <c r="DO31" s="625"/>
      <c r="DP31" s="625"/>
      <c r="DQ31" s="625"/>
      <c r="DR31" s="625"/>
      <c r="DS31" s="625"/>
      <c r="DT31" s="625"/>
      <c r="DU31" s="625"/>
      <c r="DV31" s="626"/>
      <c r="DW31" s="598">
        <v>1.6</v>
      </c>
      <c r="DX31" s="619"/>
      <c r="DY31" s="619"/>
      <c r="DZ31" s="619"/>
      <c r="EA31" s="619"/>
      <c r="EB31" s="619"/>
      <c r="EC31" s="620"/>
    </row>
    <row r="32" spans="2:133" ht="11.25" customHeight="1">
      <c r="B32" s="590" t="s">
        <v>294</v>
      </c>
      <c r="C32" s="591"/>
      <c r="D32" s="591"/>
      <c r="E32" s="591"/>
      <c r="F32" s="591"/>
      <c r="G32" s="591"/>
      <c r="H32" s="591"/>
      <c r="I32" s="591"/>
      <c r="J32" s="591"/>
      <c r="K32" s="591"/>
      <c r="L32" s="591"/>
      <c r="M32" s="591"/>
      <c r="N32" s="591"/>
      <c r="O32" s="591"/>
      <c r="P32" s="591"/>
      <c r="Q32" s="592"/>
      <c r="R32" s="593">
        <v>440994</v>
      </c>
      <c r="S32" s="594"/>
      <c r="T32" s="594"/>
      <c r="U32" s="594"/>
      <c r="V32" s="594"/>
      <c r="W32" s="594"/>
      <c r="X32" s="594"/>
      <c r="Y32" s="595"/>
      <c r="Z32" s="596">
        <v>1</v>
      </c>
      <c r="AA32" s="596"/>
      <c r="AB32" s="596"/>
      <c r="AC32" s="596"/>
      <c r="AD32" s="597">
        <v>9920</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98.3</v>
      </c>
      <c r="BH32" s="661"/>
      <c r="BI32" s="661"/>
      <c r="BJ32" s="661"/>
      <c r="BK32" s="661"/>
      <c r="BL32" s="661"/>
      <c r="BM32" s="662">
        <v>92.5</v>
      </c>
      <c r="BN32" s="661"/>
      <c r="BO32" s="661"/>
      <c r="BP32" s="661"/>
      <c r="BQ32" s="663"/>
      <c r="BR32" s="660">
        <v>97.9</v>
      </c>
      <c r="BS32" s="661"/>
      <c r="BT32" s="661"/>
      <c r="BU32" s="661"/>
      <c r="BV32" s="661"/>
      <c r="BW32" s="661"/>
      <c r="BX32" s="662">
        <v>91.4</v>
      </c>
      <c r="BY32" s="661"/>
      <c r="BZ32" s="661"/>
      <c r="CA32" s="661"/>
      <c r="CB32" s="663"/>
      <c r="CD32" s="658"/>
      <c r="CE32" s="659"/>
      <c r="CF32" s="607" t="s">
        <v>296</v>
      </c>
      <c r="CG32" s="608"/>
      <c r="CH32" s="608"/>
      <c r="CI32" s="608"/>
      <c r="CJ32" s="608"/>
      <c r="CK32" s="608"/>
      <c r="CL32" s="608"/>
      <c r="CM32" s="608"/>
      <c r="CN32" s="608"/>
      <c r="CO32" s="608"/>
      <c r="CP32" s="608"/>
      <c r="CQ32" s="609"/>
      <c r="CR32" s="593">
        <v>12</v>
      </c>
      <c r="CS32" s="594"/>
      <c r="CT32" s="594"/>
      <c r="CU32" s="594"/>
      <c r="CV32" s="594"/>
      <c r="CW32" s="594"/>
      <c r="CX32" s="594"/>
      <c r="CY32" s="595"/>
      <c r="CZ32" s="627">
        <v>0</v>
      </c>
      <c r="DA32" s="628"/>
      <c r="DB32" s="628"/>
      <c r="DC32" s="629"/>
      <c r="DD32" s="602">
        <v>12</v>
      </c>
      <c r="DE32" s="594"/>
      <c r="DF32" s="594"/>
      <c r="DG32" s="594"/>
      <c r="DH32" s="594"/>
      <c r="DI32" s="594"/>
      <c r="DJ32" s="594"/>
      <c r="DK32" s="595"/>
      <c r="DL32" s="602">
        <v>12</v>
      </c>
      <c r="DM32" s="594"/>
      <c r="DN32" s="594"/>
      <c r="DO32" s="594"/>
      <c r="DP32" s="594"/>
      <c r="DQ32" s="594"/>
      <c r="DR32" s="594"/>
      <c r="DS32" s="594"/>
      <c r="DT32" s="594"/>
      <c r="DU32" s="594"/>
      <c r="DV32" s="595"/>
      <c r="DW32" s="598">
        <v>0</v>
      </c>
      <c r="DX32" s="619"/>
      <c r="DY32" s="619"/>
      <c r="DZ32" s="619"/>
      <c r="EA32" s="619"/>
      <c r="EB32" s="619"/>
      <c r="EC32" s="620"/>
    </row>
    <row r="33" spans="2:133" ht="11.25" customHeight="1">
      <c r="B33" s="590" t="s">
        <v>297</v>
      </c>
      <c r="C33" s="591"/>
      <c r="D33" s="591"/>
      <c r="E33" s="591"/>
      <c r="F33" s="591"/>
      <c r="G33" s="591"/>
      <c r="H33" s="591"/>
      <c r="I33" s="591"/>
      <c r="J33" s="591"/>
      <c r="K33" s="591"/>
      <c r="L33" s="591"/>
      <c r="M33" s="591"/>
      <c r="N33" s="591"/>
      <c r="O33" s="591"/>
      <c r="P33" s="591"/>
      <c r="Q33" s="592"/>
      <c r="R33" s="593">
        <v>4691416</v>
      </c>
      <c r="S33" s="594"/>
      <c r="T33" s="594"/>
      <c r="U33" s="594"/>
      <c r="V33" s="594"/>
      <c r="W33" s="594"/>
      <c r="X33" s="594"/>
      <c r="Y33" s="595"/>
      <c r="Z33" s="596">
        <v>10.9</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12325060</v>
      </c>
      <c r="CS33" s="625"/>
      <c r="CT33" s="625"/>
      <c r="CU33" s="625"/>
      <c r="CV33" s="625"/>
      <c r="CW33" s="625"/>
      <c r="CX33" s="625"/>
      <c r="CY33" s="626"/>
      <c r="CZ33" s="627">
        <v>29.9</v>
      </c>
      <c r="DA33" s="628"/>
      <c r="DB33" s="628"/>
      <c r="DC33" s="629"/>
      <c r="DD33" s="602">
        <v>9933846</v>
      </c>
      <c r="DE33" s="625"/>
      <c r="DF33" s="625"/>
      <c r="DG33" s="625"/>
      <c r="DH33" s="625"/>
      <c r="DI33" s="625"/>
      <c r="DJ33" s="625"/>
      <c r="DK33" s="626"/>
      <c r="DL33" s="602">
        <v>8461065</v>
      </c>
      <c r="DM33" s="625"/>
      <c r="DN33" s="625"/>
      <c r="DO33" s="625"/>
      <c r="DP33" s="625"/>
      <c r="DQ33" s="625"/>
      <c r="DR33" s="625"/>
      <c r="DS33" s="625"/>
      <c r="DT33" s="625"/>
      <c r="DU33" s="625"/>
      <c r="DV33" s="626"/>
      <c r="DW33" s="598">
        <v>34.200000000000003</v>
      </c>
      <c r="DX33" s="619"/>
      <c r="DY33" s="619"/>
      <c r="DZ33" s="619"/>
      <c r="EA33" s="619"/>
      <c r="EB33" s="619"/>
      <c r="EC33" s="620"/>
    </row>
    <row r="34" spans="2:133" ht="11.25" customHeight="1">
      <c r="B34" s="590" t="s">
        <v>299</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5238107</v>
      </c>
      <c r="CS34" s="594"/>
      <c r="CT34" s="594"/>
      <c r="CU34" s="594"/>
      <c r="CV34" s="594"/>
      <c r="CW34" s="594"/>
      <c r="CX34" s="594"/>
      <c r="CY34" s="595"/>
      <c r="CZ34" s="627">
        <v>12.7</v>
      </c>
      <c r="DA34" s="628"/>
      <c r="DB34" s="628"/>
      <c r="DC34" s="629"/>
      <c r="DD34" s="602">
        <v>4282584</v>
      </c>
      <c r="DE34" s="594"/>
      <c r="DF34" s="594"/>
      <c r="DG34" s="594"/>
      <c r="DH34" s="594"/>
      <c r="DI34" s="594"/>
      <c r="DJ34" s="594"/>
      <c r="DK34" s="595"/>
      <c r="DL34" s="602">
        <v>3728088</v>
      </c>
      <c r="DM34" s="594"/>
      <c r="DN34" s="594"/>
      <c r="DO34" s="594"/>
      <c r="DP34" s="594"/>
      <c r="DQ34" s="594"/>
      <c r="DR34" s="594"/>
      <c r="DS34" s="594"/>
      <c r="DT34" s="594"/>
      <c r="DU34" s="594"/>
      <c r="DV34" s="595"/>
      <c r="DW34" s="598">
        <v>15.1</v>
      </c>
      <c r="DX34" s="619"/>
      <c r="DY34" s="619"/>
      <c r="DZ34" s="619"/>
      <c r="EA34" s="619"/>
      <c r="EB34" s="619"/>
      <c r="EC34" s="620"/>
    </row>
    <row r="35" spans="2:133" ht="11.25" customHeight="1">
      <c r="B35" s="590" t="s">
        <v>303</v>
      </c>
      <c r="C35" s="591"/>
      <c r="D35" s="591"/>
      <c r="E35" s="591"/>
      <c r="F35" s="591"/>
      <c r="G35" s="591"/>
      <c r="H35" s="591"/>
      <c r="I35" s="591"/>
      <c r="J35" s="591"/>
      <c r="K35" s="591"/>
      <c r="L35" s="591"/>
      <c r="M35" s="591"/>
      <c r="N35" s="591"/>
      <c r="O35" s="591"/>
      <c r="P35" s="591"/>
      <c r="Q35" s="592"/>
      <c r="R35" s="593">
        <v>1585016</v>
      </c>
      <c r="S35" s="594"/>
      <c r="T35" s="594"/>
      <c r="U35" s="594"/>
      <c r="V35" s="594"/>
      <c r="W35" s="594"/>
      <c r="X35" s="594"/>
      <c r="Y35" s="595"/>
      <c r="Z35" s="596">
        <v>3.7</v>
      </c>
      <c r="AA35" s="596"/>
      <c r="AB35" s="596"/>
      <c r="AC35" s="596"/>
      <c r="AD35" s="597" t="s">
        <v>108</v>
      </c>
      <c r="AE35" s="597"/>
      <c r="AF35" s="597"/>
      <c r="AG35" s="597"/>
      <c r="AH35" s="597"/>
      <c r="AI35" s="597"/>
      <c r="AJ35" s="597"/>
      <c r="AK35" s="597"/>
      <c r="AL35" s="598" t="s">
        <v>108</v>
      </c>
      <c r="AM35" s="599"/>
      <c r="AN35" s="599"/>
      <c r="AO35" s="600"/>
      <c r="AP35" s="186"/>
      <c r="AQ35" s="604" t="s">
        <v>304</v>
      </c>
      <c r="AR35" s="605"/>
      <c r="AS35" s="605"/>
      <c r="AT35" s="605"/>
      <c r="AU35" s="605"/>
      <c r="AV35" s="605"/>
      <c r="AW35" s="605"/>
      <c r="AX35" s="605"/>
      <c r="AY35" s="606"/>
      <c r="AZ35" s="582">
        <v>4949456</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259110</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317813</v>
      </c>
      <c r="CS35" s="625"/>
      <c r="CT35" s="625"/>
      <c r="CU35" s="625"/>
      <c r="CV35" s="625"/>
      <c r="CW35" s="625"/>
      <c r="CX35" s="625"/>
      <c r="CY35" s="626"/>
      <c r="CZ35" s="627">
        <v>0.8</v>
      </c>
      <c r="DA35" s="628"/>
      <c r="DB35" s="628"/>
      <c r="DC35" s="629"/>
      <c r="DD35" s="602">
        <v>184572</v>
      </c>
      <c r="DE35" s="625"/>
      <c r="DF35" s="625"/>
      <c r="DG35" s="625"/>
      <c r="DH35" s="625"/>
      <c r="DI35" s="625"/>
      <c r="DJ35" s="625"/>
      <c r="DK35" s="626"/>
      <c r="DL35" s="602">
        <v>184572</v>
      </c>
      <c r="DM35" s="625"/>
      <c r="DN35" s="625"/>
      <c r="DO35" s="625"/>
      <c r="DP35" s="625"/>
      <c r="DQ35" s="625"/>
      <c r="DR35" s="625"/>
      <c r="DS35" s="625"/>
      <c r="DT35" s="625"/>
      <c r="DU35" s="625"/>
      <c r="DV35" s="626"/>
      <c r="DW35" s="598">
        <v>0.7</v>
      </c>
      <c r="DX35" s="619"/>
      <c r="DY35" s="619"/>
      <c r="DZ35" s="619"/>
      <c r="EA35" s="619"/>
      <c r="EB35" s="619"/>
      <c r="EC35" s="620"/>
    </row>
    <row r="36" spans="2:133" ht="11.25" customHeight="1">
      <c r="B36" s="636" t="s">
        <v>307</v>
      </c>
      <c r="C36" s="637"/>
      <c r="D36" s="637"/>
      <c r="E36" s="637"/>
      <c r="F36" s="637"/>
      <c r="G36" s="637"/>
      <c r="H36" s="637"/>
      <c r="I36" s="637"/>
      <c r="J36" s="637"/>
      <c r="K36" s="637"/>
      <c r="L36" s="637"/>
      <c r="M36" s="637"/>
      <c r="N36" s="637"/>
      <c r="O36" s="637"/>
      <c r="P36" s="637"/>
      <c r="Q36" s="638"/>
      <c r="R36" s="665">
        <v>43053598</v>
      </c>
      <c r="S36" s="666"/>
      <c r="T36" s="666"/>
      <c r="U36" s="666"/>
      <c r="V36" s="666"/>
      <c r="W36" s="666"/>
      <c r="X36" s="666"/>
      <c r="Y36" s="667"/>
      <c r="Z36" s="668">
        <v>100</v>
      </c>
      <c r="AA36" s="668"/>
      <c r="AB36" s="668"/>
      <c r="AC36" s="668"/>
      <c r="AD36" s="669">
        <v>23137070</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1218822</v>
      </c>
      <c r="BA36" s="594"/>
      <c r="BB36" s="594"/>
      <c r="BC36" s="594"/>
      <c r="BD36" s="625"/>
      <c r="BE36" s="625"/>
      <c r="BF36" s="650"/>
      <c r="BG36" s="607" t="s">
        <v>309</v>
      </c>
      <c r="BH36" s="608"/>
      <c r="BI36" s="608"/>
      <c r="BJ36" s="608"/>
      <c r="BK36" s="608"/>
      <c r="BL36" s="608"/>
      <c r="BM36" s="608"/>
      <c r="BN36" s="608"/>
      <c r="BO36" s="608"/>
      <c r="BP36" s="608"/>
      <c r="BQ36" s="608"/>
      <c r="BR36" s="608"/>
      <c r="BS36" s="608"/>
      <c r="BT36" s="608"/>
      <c r="BU36" s="609"/>
      <c r="BV36" s="593">
        <v>47037</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1955145</v>
      </c>
      <c r="CS36" s="594"/>
      <c r="CT36" s="594"/>
      <c r="CU36" s="594"/>
      <c r="CV36" s="594"/>
      <c r="CW36" s="594"/>
      <c r="CX36" s="594"/>
      <c r="CY36" s="595"/>
      <c r="CZ36" s="627">
        <v>4.7</v>
      </c>
      <c r="DA36" s="628"/>
      <c r="DB36" s="628"/>
      <c r="DC36" s="629"/>
      <c r="DD36" s="602">
        <v>1408135</v>
      </c>
      <c r="DE36" s="594"/>
      <c r="DF36" s="594"/>
      <c r="DG36" s="594"/>
      <c r="DH36" s="594"/>
      <c r="DI36" s="594"/>
      <c r="DJ36" s="594"/>
      <c r="DK36" s="595"/>
      <c r="DL36" s="602">
        <v>911597</v>
      </c>
      <c r="DM36" s="594"/>
      <c r="DN36" s="594"/>
      <c r="DO36" s="594"/>
      <c r="DP36" s="594"/>
      <c r="DQ36" s="594"/>
      <c r="DR36" s="594"/>
      <c r="DS36" s="594"/>
      <c r="DT36" s="594"/>
      <c r="DU36" s="594"/>
      <c r="DV36" s="595"/>
      <c r="DW36" s="598">
        <v>3.7</v>
      </c>
      <c r="DX36" s="619"/>
      <c r="DY36" s="619"/>
      <c r="DZ36" s="619"/>
      <c r="EA36" s="619"/>
      <c r="EB36" s="619"/>
      <c r="EC36" s="620"/>
    </row>
    <row r="37" spans="2:133" ht="11.25" customHeight="1">
      <c r="AQ37" s="672" t="s">
        <v>311</v>
      </c>
      <c r="AR37" s="673"/>
      <c r="AS37" s="673"/>
      <c r="AT37" s="673"/>
      <c r="AU37" s="673"/>
      <c r="AV37" s="673"/>
      <c r="AW37" s="673"/>
      <c r="AX37" s="673"/>
      <c r="AY37" s="674"/>
      <c r="AZ37" s="593">
        <v>440027</v>
      </c>
      <c r="BA37" s="594"/>
      <c r="BB37" s="594"/>
      <c r="BC37" s="594"/>
      <c r="BD37" s="625"/>
      <c r="BE37" s="625"/>
      <c r="BF37" s="650"/>
      <c r="BG37" s="607" t="s">
        <v>312</v>
      </c>
      <c r="BH37" s="608"/>
      <c r="BI37" s="608"/>
      <c r="BJ37" s="608"/>
      <c r="BK37" s="608"/>
      <c r="BL37" s="608"/>
      <c r="BM37" s="608"/>
      <c r="BN37" s="608"/>
      <c r="BO37" s="608"/>
      <c r="BP37" s="608"/>
      <c r="BQ37" s="608"/>
      <c r="BR37" s="608"/>
      <c r="BS37" s="608"/>
      <c r="BT37" s="608"/>
      <c r="BU37" s="609"/>
      <c r="BV37" s="593">
        <v>12380</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6688</v>
      </c>
      <c r="CS37" s="625"/>
      <c r="CT37" s="625"/>
      <c r="CU37" s="625"/>
      <c r="CV37" s="625"/>
      <c r="CW37" s="625"/>
      <c r="CX37" s="625"/>
      <c r="CY37" s="626"/>
      <c r="CZ37" s="627">
        <v>0</v>
      </c>
      <c r="DA37" s="628"/>
      <c r="DB37" s="628"/>
      <c r="DC37" s="629"/>
      <c r="DD37" s="602">
        <v>6688</v>
      </c>
      <c r="DE37" s="625"/>
      <c r="DF37" s="625"/>
      <c r="DG37" s="625"/>
      <c r="DH37" s="625"/>
      <c r="DI37" s="625"/>
      <c r="DJ37" s="625"/>
      <c r="DK37" s="626"/>
      <c r="DL37" s="602">
        <v>6688</v>
      </c>
      <c r="DM37" s="625"/>
      <c r="DN37" s="625"/>
      <c r="DO37" s="625"/>
      <c r="DP37" s="625"/>
      <c r="DQ37" s="625"/>
      <c r="DR37" s="625"/>
      <c r="DS37" s="625"/>
      <c r="DT37" s="625"/>
      <c r="DU37" s="625"/>
      <c r="DV37" s="626"/>
      <c r="DW37" s="598">
        <v>0</v>
      </c>
      <c r="DX37" s="619"/>
      <c r="DY37" s="619"/>
      <c r="DZ37" s="619"/>
      <c r="EA37" s="619"/>
      <c r="EB37" s="619"/>
      <c r="EC37" s="620"/>
    </row>
    <row r="38" spans="2:133" ht="11.25" customHeight="1">
      <c r="AQ38" s="672" t="s">
        <v>314</v>
      </c>
      <c r="AR38" s="673"/>
      <c r="AS38" s="673"/>
      <c r="AT38" s="673"/>
      <c r="AU38" s="673"/>
      <c r="AV38" s="673"/>
      <c r="AW38" s="673"/>
      <c r="AX38" s="673"/>
      <c r="AY38" s="674"/>
      <c r="AZ38" s="593">
        <v>94000</v>
      </c>
      <c r="BA38" s="594"/>
      <c r="BB38" s="594"/>
      <c r="BC38" s="594"/>
      <c r="BD38" s="625"/>
      <c r="BE38" s="625"/>
      <c r="BF38" s="650"/>
      <c r="BG38" s="607" t="s">
        <v>315</v>
      </c>
      <c r="BH38" s="608"/>
      <c r="BI38" s="608"/>
      <c r="BJ38" s="608"/>
      <c r="BK38" s="608"/>
      <c r="BL38" s="608"/>
      <c r="BM38" s="608"/>
      <c r="BN38" s="608"/>
      <c r="BO38" s="608"/>
      <c r="BP38" s="608"/>
      <c r="BQ38" s="608"/>
      <c r="BR38" s="608"/>
      <c r="BS38" s="608"/>
      <c r="BT38" s="608"/>
      <c r="BU38" s="609"/>
      <c r="BV38" s="593">
        <v>20383</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4494826</v>
      </c>
      <c r="CS38" s="594"/>
      <c r="CT38" s="594"/>
      <c r="CU38" s="594"/>
      <c r="CV38" s="594"/>
      <c r="CW38" s="594"/>
      <c r="CX38" s="594"/>
      <c r="CY38" s="595"/>
      <c r="CZ38" s="627">
        <v>10.9</v>
      </c>
      <c r="DA38" s="628"/>
      <c r="DB38" s="628"/>
      <c r="DC38" s="629"/>
      <c r="DD38" s="602">
        <v>3880292</v>
      </c>
      <c r="DE38" s="594"/>
      <c r="DF38" s="594"/>
      <c r="DG38" s="594"/>
      <c r="DH38" s="594"/>
      <c r="DI38" s="594"/>
      <c r="DJ38" s="594"/>
      <c r="DK38" s="595"/>
      <c r="DL38" s="602">
        <v>3458547</v>
      </c>
      <c r="DM38" s="594"/>
      <c r="DN38" s="594"/>
      <c r="DO38" s="594"/>
      <c r="DP38" s="594"/>
      <c r="DQ38" s="594"/>
      <c r="DR38" s="594"/>
      <c r="DS38" s="594"/>
      <c r="DT38" s="594"/>
      <c r="DU38" s="594"/>
      <c r="DV38" s="595"/>
      <c r="DW38" s="598">
        <v>14</v>
      </c>
      <c r="DX38" s="619"/>
      <c r="DY38" s="619"/>
      <c r="DZ38" s="619"/>
      <c r="EA38" s="619"/>
      <c r="EB38" s="619"/>
      <c r="EC38" s="620"/>
    </row>
    <row r="39" spans="2:133" ht="11.25" customHeight="1">
      <c r="AQ39" s="672" t="s">
        <v>317</v>
      </c>
      <c r="AR39" s="673"/>
      <c r="AS39" s="673"/>
      <c r="AT39" s="673"/>
      <c r="AU39" s="673"/>
      <c r="AV39" s="673"/>
      <c r="AW39" s="673"/>
      <c r="AX39" s="673"/>
      <c r="AY39" s="674"/>
      <c r="AZ39" s="593">
        <v>14603</v>
      </c>
      <c r="BA39" s="594"/>
      <c r="BB39" s="594"/>
      <c r="BC39" s="594"/>
      <c r="BD39" s="625"/>
      <c r="BE39" s="625"/>
      <c r="BF39" s="650"/>
      <c r="BG39" s="678" t="s">
        <v>318</v>
      </c>
      <c r="BH39" s="679"/>
      <c r="BI39" s="679"/>
      <c r="BJ39" s="679"/>
      <c r="BK39" s="679"/>
      <c r="BL39" s="187"/>
      <c r="BM39" s="608" t="s">
        <v>319</v>
      </c>
      <c r="BN39" s="608"/>
      <c r="BO39" s="608"/>
      <c r="BP39" s="608"/>
      <c r="BQ39" s="608"/>
      <c r="BR39" s="608"/>
      <c r="BS39" s="608"/>
      <c r="BT39" s="608"/>
      <c r="BU39" s="609"/>
      <c r="BV39" s="593">
        <v>82</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96258</v>
      </c>
      <c r="CS39" s="625"/>
      <c r="CT39" s="625"/>
      <c r="CU39" s="625"/>
      <c r="CV39" s="625"/>
      <c r="CW39" s="625"/>
      <c r="CX39" s="625"/>
      <c r="CY39" s="626"/>
      <c r="CZ39" s="627">
        <v>0.2</v>
      </c>
      <c r="DA39" s="628"/>
      <c r="DB39" s="628"/>
      <c r="DC39" s="629"/>
      <c r="DD39" s="602">
        <v>2</v>
      </c>
      <c r="DE39" s="625"/>
      <c r="DF39" s="625"/>
      <c r="DG39" s="625"/>
      <c r="DH39" s="625"/>
      <c r="DI39" s="625"/>
      <c r="DJ39" s="625"/>
      <c r="DK39" s="626"/>
      <c r="DL39" s="602" t="s">
        <v>108</v>
      </c>
      <c r="DM39" s="625"/>
      <c r="DN39" s="625"/>
      <c r="DO39" s="625"/>
      <c r="DP39" s="625"/>
      <c r="DQ39" s="625"/>
      <c r="DR39" s="625"/>
      <c r="DS39" s="625"/>
      <c r="DT39" s="625"/>
      <c r="DU39" s="625"/>
      <c r="DV39" s="626"/>
      <c r="DW39" s="598" t="s">
        <v>108</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896538</v>
      </c>
      <c r="BA40" s="594"/>
      <c r="BB40" s="594"/>
      <c r="BC40" s="594"/>
      <c r="BD40" s="625"/>
      <c r="BE40" s="625"/>
      <c r="BF40" s="650"/>
      <c r="BG40" s="678"/>
      <c r="BH40" s="679"/>
      <c r="BI40" s="679"/>
      <c r="BJ40" s="679"/>
      <c r="BK40" s="679"/>
      <c r="BL40" s="187"/>
      <c r="BM40" s="608" t="s">
        <v>322</v>
      </c>
      <c r="BN40" s="608"/>
      <c r="BO40" s="608"/>
      <c r="BP40" s="608"/>
      <c r="BQ40" s="608"/>
      <c r="BR40" s="608"/>
      <c r="BS40" s="608"/>
      <c r="BT40" s="608"/>
      <c r="BU40" s="609"/>
      <c r="BV40" s="593">
        <v>127</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222911</v>
      </c>
      <c r="CS40" s="594"/>
      <c r="CT40" s="594"/>
      <c r="CU40" s="594"/>
      <c r="CV40" s="594"/>
      <c r="CW40" s="594"/>
      <c r="CX40" s="594"/>
      <c r="CY40" s="595"/>
      <c r="CZ40" s="627">
        <v>0.5</v>
      </c>
      <c r="DA40" s="628"/>
      <c r="DB40" s="628"/>
      <c r="DC40" s="629"/>
      <c r="DD40" s="602">
        <v>178261</v>
      </c>
      <c r="DE40" s="594"/>
      <c r="DF40" s="594"/>
      <c r="DG40" s="594"/>
      <c r="DH40" s="594"/>
      <c r="DI40" s="594"/>
      <c r="DJ40" s="594"/>
      <c r="DK40" s="595"/>
      <c r="DL40" s="602">
        <v>178261</v>
      </c>
      <c r="DM40" s="594"/>
      <c r="DN40" s="594"/>
      <c r="DO40" s="594"/>
      <c r="DP40" s="594"/>
      <c r="DQ40" s="594"/>
      <c r="DR40" s="594"/>
      <c r="DS40" s="594"/>
      <c r="DT40" s="594"/>
      <c r="DU40" s="594"/>
      <c r="DV40" s="595"/>
      <c r="DW40" s="598">
        <v>0.7</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2285466</v>
      </c>
      <c r="BA41" s="666"/>
      <c r="BB41" s="666"/>
      <c r="BC41" s="666"/>
      <c r="BD41" s="661"/>
      <c r="BE41" s="661"/>
      <c r="BF41" s="663"/>
      <c r="BG41" s="680"/>
      <c r="BH41" s="681"/>
      <c r="BI41" s="681"/>
      <c r="BJ41" s="681"/>
      <c r="BK41" s="681"/>
      <c r="BL41" s="189"/>
      <c r="BM41" s="614" t="s">
        <v>325</v>
      </c>
      <c r="BN41" s="614"/>
      <c r="BO41" s="614"/>
      <c r="BP41" s="614"/>
      <c r="BQ41" s="614"/>
      <c r="BR41" s="614"/>
      <c r="BS41" s="614"/>
      <c r="BT41" s="614"/>
      <c r="BU41" s="615"/>
      <c r="BV41" s="665">
        <v>354</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212</v>
      </c>
      <c r="CS41" s="625"/>
      <c r="CT41" s="625"/>
      <c r="CU41" s="625"/>
      <c r="CV41" s="625"/>
      <c r="CW41" s="625"/>
      <c r="CX41" s="625"/>
      <c r="CY41" s="626"/>
      <c r="CZ41" s="627" t="s">
        <v>212</v>
      </c>
      <c r="DA41" s="628"/>
      <c r="DB41" s="628"/>
      <c r="DC41" s="629"/>
      <c r="DD41" s="602" t="s">
        <v>212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6690432</v>
      </c>
      <c r="CS42" s="594"/>
      <c r="CT42" s="594"/>
      <c r="CU42" s="594"/>
      <c r="CV42" s="594"/>
      <c r="CW42" s="594"/>
      <c r="CX42" s="594"/>
      <c r="CY42" s="595"/>
      <c r="CZ42" s="627">
        <v>16.2</v>
      </c>
      <c r="DA42" s="676"/>
      <c r="DB42" s="676"/>
      <c r="DC42" s="677"/>
      <c r="DD42" s="602">
        <v>1848685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111361</v>
      </c>
      <c r="CS43" s="625"/>
      <c r="CT43" s="625"/>
      <c r="CU43" s="625"/>
      <c r="CV43" s="625"/>
      <c r="CW43" s="625"/>
      <c r="CX43" s="625"/>
      <c r="CY43" s="626"/>
      <c r="CZ43" s="627">
        <v>0.3</v>
      </c>
      <c r="DA43" s="628"/>
      <c r="DB43" s="628"/>
      <c r="DC43" s="629"/>
      <c r="DD43" s="602">
        <v>111361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331</v>
      </c>
      <c r="CD44" s="699" t="s">
        <v>284</v>
      </c>
      <c r="CE44" s="700"/>
      <c r="CF44" s="590" t="s">
        <v>332</v>
      </c>
      <c r="CG44" s="591"/>
      <c r="CH44" s="591"/>
      <c r="CI44" s="591"/>
      <c r="CJ44" s="591"/>
      <c r="CK44" s="591"/>
      <c r="CL44" s="591"/>
      <c r="CM44" s="591"/>
      <c r="CN44" s="591"/>
      <c r="CO44" s="591"/>
      <c r="CP44" s="591"/>
      <c r="CQ44" s="592"/>
      <c r="CR44" s="593">
        <v>6593226</v>
      </c>
      <c r="CS44" s="594"/>
      <c r="CT44" s="594"/>
      <c r="CU44" s="594"/>
      <c r="CV44" s="594"/>
      <c r="CW44" s="594"/>
      <c r="CX44" s="594"/>
      <c r="CY44" s="595"/>
      <c r="CZ44" s="627">
        <v>16</v>
      </c>
      <c r="DA44" s="676"/>
      <c r="DB44" s="676"/>
      <c r="DC44" s="677"/>
      <c r="DD44" s="602">
        <v>1805070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333</v>
      </c>
      <c r="CG45" s="591"/>
      <c r="CH45" s="591"/>
      <c r="CI45" s="591"/>
      <c r="CJ45" s="591"/>
      <c r="CK45" s="591"/>
      <c r="CL45" s="591"/>
      <c r="CM45" s="591"/>
      <c r="CN45" s="591"/>
      <c r="CO45" s="591"/>
      <c r="CP45" s="591"/>
      <c r="CQ45" s="592"/>
      <c r="CR45" s="593">
        <v>2411153</v>
      </c>
      <c r="CS45" s="625"/>
      <c r="CT45" s="625"/>
      <c r="CU45" s="625"/>
      <c r="CV45" s="625"/>
      <c r="CW45" s="625"/>
      <c r="CX45" s="625"/>
      <c r="CY45" s="626"/>
      <c r="CZ45" s="627">
        <v>5.8</v>
      </c>
      <c r="DA45" s="628"/>
      <c r="DB45" s="628"/>
      <c r="DC45" s="629"/>
      <c r="DD45" s="602">
        <v>349136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334</v>
      </c>
      <c r="CG46" s="591"/>
      <c r="CH46" s="591"/>
      <c r="CI46" s="591"/>
      <c r="CJ46" s="591"/>
      <c r="CK46" s="591"/>
      <c r="CL46" s="591"/>
      <c r="CM46" s="591"/>
      <c r="CN46" s="591"/>
      <c r="CO46" s="591"/>
      <c r="CP46" s="591"/>
      <c r="CQ46" s="592"/>
      <c r="CR46" s="593">
        <v>4001859</v>
      </c>
      <c r="CS46" s="594"/>
      <c r="CT46" s="594"/>
      <c r="CU46" s="594"/>
      <c r="CV46" s="594"/>
      <c r="CW46" s="594"/>
      <c r="CX46" s="594"/>
      <c r="CY46" s="595"/>
      <c r="CZ46" s="627">
        <v>9.6999999999999993</v>
      </c>
      <c r="DA46" s="676"/>
      <c r="DB46" s="676"/>
      <c r="DC46" s="677"/>
      <c r="DD46" s="602">
        <v>1318120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335</v>
      </c>
      <c r="CG47" s="591"/>
      <c r="CH47" s="591"/>
      <c r="CI47" s="591"/>
      <c r="CJ47" s="591"/>
      <c r="CK47" s="591"/>
      <c r="CL47" s="591"/>
      <c r="CM47" s="591"/>
      <c r="CN47" s="591"/>
      <c r="CO47" s="591"/>
      <c r="CP47" s="591"/>
      <c r="CQ47" s="592"/>
      <c r="CR47" s="593">
        <v>97206</v>
      </c>
      <c r="CS47" s="625"/>
      <c r="CT47" s="625"/>
      <c r="CU47" s="625"/>
      <c r="CV47" s="625"/>
      <c r="CW47" s="625"/>
      <c r="CX47" s="625"/>
      <c r="CY47" s="626"/>
      <c r="CZ47" s="627">
        <v>0.2</v>
      </c>
      <c r="DA47" s="628"/>
      <c r="DB47" s="628"/>
      <c r="DC47" s="629"/>
      <c r="DD47" s="602">
        <v>43615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336</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76"/>
      <c r="DB48" s="676"/>
      <c r="DC48" s="677"/>
      <c r="DD48" s="602" t="s">
        <v>118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337</v>
      </c>
      <c r="CE49" s="637"/>
      <c r="CF49" s="637"/>
      <c r="CG49" s="637"/>
      <c r="CH49" s="637"/>
      <c r="CI49" s="637"/>
      <c r="CJ49" s="637"/>
      <c r="CK49" s="637"/>
      <c r="CL49" s="637"/>
      <c r="CM49" s="637"/>
      <c r="CN49" s="637"/>
      <c r="CO49" s="637"/>
      <c r="CP49" s="637"/>
      <c r="CQ49" s="638"/>
      <c r="CR49" s="665">
        <v>41257213</v>
      </c>
      <c r="CS49" s="661"/>
      <c r="CT49" s="661"/>
      <c r="CU49" s="661"/>
      <c r="CV49" s="661"/>
      <c r="CW49" s="661"/>
      <c r="CX49" s="661"/>
      <c r="CY49" s="688"/>
      <c r="CZ49" s="689">
        <v>100</v>
      </c>
      <c r="DA49" s="690"/>
      <c r="DB49" s="690"/>
      <c r="DC49" s="691"/>
      <c r="DD49" s="692">
        <v>26929617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539</v>
      </c>
      <c r="C7" s="720"/>
      <c r="D7" s="720"/>
      <c r="E7" s="720"/>
      <c r="F7" s="720"/>
      <c r="G7" s="720"/>
      <c r="H7" s="720"/>
      <c r="I7" s="720"/>
      <c r="J7" s="720"/>
      <c r="K7" s="720"/>
      <c r="L7" s="720"/>
      <c r="M7" s="720"/>
      <c r="N7" s="720"/>
      <c r="O7" s="720"/>
      <c r="P7" s="721"/>
      <c r="Q7" s="722">
        <v>42894</v>
      </c>
      <c r="R7" s="723"/>
      <c r="S7" s="723"/>
      <c r="T7" s="723"/>
      <c r="U7" s="723"/>
      <c r="V7" s="723">
        <v>41115</v>
      </c>
      <c r="W7" s="723"/>
      <c r="X7" s="723"/>
      <c r="Y7" s="723"/>
      <c r="Z7" s="723"/>
      <c r="AA7" s="723">
        <v>1779</v>
      </c>
      <c r="AB7" s="723"/>
      <c r="AC7" s="723"/>
      <c r="AD7" s="723"/>
      <c r="AE7" s="724"/>
      <c r="AF7" s="725">
        <v>1491</v>
      </c>
      <c r="AG7" s="726"/>
      <c r="AH7" s="726"/>
      <c r="AI7" s="726"/>
      <c r="AJ7" s="727"/>
      <c r="AK7" s="762">
        <v>1230</v>
      </c>
      <c r="AL7" s="763"/>
      <c r="AM7" s="763"/>
      <c r="AN7" s="763"/>
      <c r="AO7" s="763"/>
      <c r="AP7" s="763">
        <v>44776</v>
      </c>
      <c r="AQ7" s="763"/>
      <c r="AR7" s="763"/>
      <c r="AS7" s="763"/>
      <c r="AT7" s="763"/>
      <c r="AU7" s="764" t="s">
        <v>540</v>
      </c>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533</v>
      </c>
      <c r="BT7" s="767"/>
      <c r="BU7" s="767"/>
      <c r="BV7" s="767"/>
      <c r="BW7" s="767"/>
      <c r="BX7" s="767"/>
      <c r="BY7" s="767"/>
      <c r="BZ7" s="767"/>
      <c r="CA7" s="767"/>
      <c r="CB7" s="767"/>
      <c r="CC7" s="767"/>
      <c r="CD7" s="767"/>
      <c r="CE7" s="767"/>
      <c r="CF7" s="767"/>
      <c r="CG7" s="768"/>
      <c r="CH7" s="759">
        <v>3</v>
      </c>
      <c r="CI7" s="760"/>
      <c r="CJ7" s="760"/>
      <c r="CK7" s="760"/>
      <c r="CL7" s="761"/>
      <c r="CM7" s="759">
        <v>49</v>
      </c>
      <c r="CN7" s="760"/>
      <c r="CO7" s="760"/>
      <c r="CP7" s="760"/>
      <c r="CQ7" s="761"/>
      <c r="CR7" s="759">
        <v>5</v>
      </c>
      <c r="CS7" s="760"/>
      <c r="CT7" s="760"/>
      <c r="CU7" s="760"/>
      <c r="CV7" s="761"/>
      <c r="CW7" s="759" t="s">
        <v>475</v>
      </c>
      <c r="CX7" s="760"/>
      <c r="CY7" s="760"/>
      <c r="CZ7" s="760"/>
      <c r="DA7" s="761"/>
      <c r="DB7" s="759">
        <v>312</v>
      </c>
      <c r="DC7" s="760"/>
      <c r="DD7" s="760"/>
      <c r="DE7" s="760"/>
      <c r="DF7" s="761"/>
      <c r="DG7" s="759">
        <v>470</v>
      </c>
      <c r="DH7" s="760"/>
      <c r="DI7" s="760"/>
      <c r="DJ7" s="760"/>
      <c r="DK7" s="761"/>
      <c r="DL7" s="759" t="s">
        <v>475</v>
      </c>
      <c r="DM7" s="760"/>
      <c r="DN7" s="760"/>
      <c r="DO7" s="760"/>
      <c r="DP7" s="761"/>
      <c r="DQ7" s="759">
        <v>240</v>
      </c>
      <c r="DR7" s="760"/>
      <c r="DS7" s="760"/>
      <c r="DT7" s="760"/>
      <c r="DU7" s="761"/>
      <c r="DV7" s="740"/>
      <c r="DW7" s="741"/>
      <c r="DX7" s="741"/>
      <c r="DY7" s="741"/>
      <c r="DZ7" s="742"/>
      <c r="EA7" s="205"/>
    </row>
    <row r="8" spans="1:131" s="206" customFormat="1" ht="26.25" customHeight="1">
      <c r="A8" s="212">
        <v>2</v>
      </c>
      <c r="B8" s="743" t="s">
        <v>541</v>
      </c>
      <c r="C8" s="744"/>
      <c r="D8" s="744"/>
      <c r="E8" s="744"/>
      <c r="F8" s="744"/>
      <c r="G8" s="744"/>
      <c r="H8" s="744"/>
      <c r="I8" s="744"/>
      <c r="J8" s="744"/>
      <c r="K8" s="744"/>
      <c r="L8" s="744"/>
      <c r="M8" s="744"/>
      <c r="N8" s="744"/>
      <c r="O8" s="744"/>
      <c r="P8" s="745"/>
      <c r="Q8" s="746">
        <v>171</v>
      </c>
      <c r="R8" s="747"/>
      <c r="S8" s="747"/>
      <c r="T8" s="747"/>
      <c r="U8" s="747"/>
      <c r="V8" s="747">
        <v>153</v>
      </c>
      <c r="W8" s="747"/>
      <c r="X8" s="747"/>
      <c r="Y8" s="747"/>
      <c r="Z8" s="747"/>
      <c r="AA8" s="747">
        <v>18</v>
      </c>
      <c r="AB8" s="747"/>
      <c r="AC8" s="747"/>
      <c r="AD8" s="747"/>
      <c r="AE8" s="748"/>
      <c r="AF8" s="749">
        <v>18</v>
      </c>
      <c r="AG8" s="750"/>
      <c r="AH8" s="750"/>
      <c r="AI8" s="750"/>
      <c r="AJ8" s="751"/>
      <c r="AK8" s="752">
        <v>1</v>
      </c>
      <c r="AL8" s="753"/>
      <c r="AM8" s="753"/>
      <c r="AN8" s="753"/>
      <c r="AO8" s="753"/>
      <c r="AP8" s="753" t="s">
        <v>475</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534</v>
      </c>
      <c r="BT8" s="757"/>
      <c r="BU8" s="757"/>
      <c r="BV8" s="757"/>
      <c r="BW8" s="757"/>
      <c r="BX8" s="757"/>
      <c r="BY8" s="757"/>
      <c r="BZ8" s="757"/>
      <c r="CA8" s="757"/>
      <c r="CB8" s="757"/>
      <c r="CC8" s="757"/>
      <c r="CD8" s="757"/>
      <c r="CE8" s="757"/>
      <c r="CF8" s="757"/>
      <c r="CG8" s="758"/>
      <c r="CH8" s="769">
        <v>2</v>
      </c>
      <c r="CI8" s="770"/>
      <c r="CJ8" s="770"/>
      <c r="CK8" s="770"/>
      <c r="CL8" s="771"/>
      <c r="CM8" s="769">
        <v>24</v>
      </c>
      <c r="CN8" s="770"/>
      <c r="CO8" s="770"/>
      <c r="CP8" s="770"/>
      <c r="CQ8" s="771"/>
      <c r="CR8" s="769">
        <v>22</v>
      </c>
      <c r="CS8" s="770"/>
      <c r="CT8" s="770"/>
      <c r="CU8" s="770"/>
      <c r="CV8" s="771"/>
      <c r="CW8" s="769" t="s">
        <v>475</v>
      </c>
      <c r="CX8" s="770"/>
      <c r="CY8" s="770"/>
      <c r="CZ8" s="770"/>
      <c r="DA8" s="771"/>
      <c r="DB8" s="769" t="s">
        <v>475</v>
      </c>
      <c r="DC8" s="770"/>
      <c r="DD8" s="770"/>
      <c r="DE8" s="770"/>
      <c r="DF8" s="771"/>
      <c r="DG8" s="769" t="s">
        <v>475</v>
      </c>
      <c r="DH8" s="770"/>
      <c r="DI8" s="770"/>
      <c r="DJ8" s="770"/>
      <c r="DK8" s="771"/>
      <c r="DL8" s="769" t="s">
        <v>475</v>
      </c>
      <c r="DM8" s="770"/>
      <c r="DN8" s="770"/>
      <c r="DO8" s="770"/>
      <c r="DP8" s="771"/>
      <c r="DQ8" s="769" t="s">
        <v>475</v>
      </c>
      <c r="DR8" s="770"/>
      <c r="DS8" s="770"/>
      <c r="DT8" s="770"/>
      <c r="DU8" s="771"/>
      <c r="DV8" s="772"/>
      <c r="DW8" s="773"/>
      <c r="DX8" s="773"/>
      <c r="DY8" s="773"/>
      <c r="DZ8" s="774"/>
      <c r="EA8" s="205"/>
    </row>
    <row r="9" spans="1:131" s="206" customFormat="1" ht="26.25" customHeight="1">
      <c r="A9" s="212">
        <v>3</v>
      </c>
      <c r="B9" s="743" t="s">
        <v>542</v>
      </c>
      <c r="C9" s="744"/>
      <c r="D9" s="744"/>
      <c r="E9" s="744"/>
      <c r="F9" s="744"/>
      <c r="G9" s="744"/>
      <c r="H9" s="744"/>
      <c r="I9" s="744"/>
      <c r="J9" s="744"/>
      <c r="K9" s="744"/>
      <c r="L9" s="744"/>
      <c r="M9" s="744"/>
      <c r="N9" s="744"/>
      <c r="O9" s="744"/>
      <c r="P9" s="745"/>
      <c r="Q9" s="746">
        <v>1</v>
      </c>
      <c r="R9" s="747"/>
      <c r="S9" s="747"/>
      <c r="T9" s="747"/>
      <c r="U9" s="747"/>
      <c r="V9" s="747">
        <v>1</v>
      </c>
      <c r="W9" s="747"/>
      <c r="X9" s="747"/>
      <c r="Y9" s="747"/>
      <c r="Z9" s="747"/>
      <c r="AA9" s="747" t="s">
        <v>475</v>
      </c>
      <c r="AB9" s="747"/>
      <c r="AC9" s="747"/>
      <c r="AD9" s="747"/>
      <c r="AE9" s="748"/>
      <c r="AF9" s="749" t="s">
        <v>543</v>
      </c>
      <c r="AG9" s="750"/>
      <c r="AH9" s="750"/>
      <c r="AI9" s="750"/>
      <c r="AJ9" s="751"/>
      <c r="AK9" s="752">
        <v>0</v>
      </c>
      <c r="AL9" s="753"/>
      <c r="AM9" s="753"/>
      <c r="AN9" s="753"/>
      <c r="AO9" s="753"/>
      <c r="AP9" s="753" t="s">
        <v>475</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535</v>
      </c>
      <c r="BT9" s="757"/>
      <c r="BU9" s="757"/>
      <c r="BV9" s="757"/>
      <c r="BW9" s="757"/>
      <c r="BX9" s="757"/>
      <c r="BY9" s="757"/>
      <c r="BZ9" s="757"/>
      <c r="CA9" s="757"/>
      <c r="CB9" s="757"/>
      <c r="CC9" s="757"/>
      <c r="CD9" s="757"/>
      <c r="CE9" s="757"/>
      <c r="CF9" s="757"/>
      <c r="CG9" s="758"/>
      <c r="CH9" s="769">
        <v>3</v>
      </c>
      <c r="CI9" s="770"/>
      <c r="CJ9" s="770"/>
      <c r="CK9" s="770"/>
      <c r="CL9" s="771"/>
      <c r="CM9" s="769">
        <v>-2</v>
      </c>
      <c r="CN9" s="770"/>
      <c r="CO9" s="770"/>
      <c r="CP9" s="770"/>
      <c r="CQ9" s="771"/>
      <c r="CR9" s="769">
        <v>5</v>
      </c>
      <c r="CS9" s="770"/>
      <c r="CT9" s="770"/>
      <c r="CU9" s="770"/>
      <c r="CV9" s="771"/>
      <c r="CW9" s="769" t="s">
        <v>475</v>
      </c>
      <c r="CX9" s="770"/>
      <c r="CY9" s="770"/>
      <c r="CZ9" s="770"/>
      <c r="DA9" s="771"/>
      <c r="DB9" s="769" t="s">
        <v>475</v>
      </c>
      <c r="DC9" s="770"/>
      <c r="DD9" s="770"/>
      <c r="DE9" s="770"/>
      <c r="DF9" s="771"/>
      <c r="DG9" s="769" t="s">
        <v>475</v>
      </c>
      <c r="DH9" s="770"/>
      <c r="DI9" s="770"/>
      <c r="DJ9" s="770"/>
      <c r="DK9" s="771"/>
      <c r="DL9" s="769" t="s">
        <v>475</v>
      </c>
      <c r="DM9" s="770"/>
      <c r="DN9" s="770"/>
      <c r="DO9" s="770"/>
      <c r="DP9" s="771"/>
      <c r="DQ9" s="769" t="s">
        <v>475</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536</v>
      </c>
      <c r="BT10" s="757"/>
      <c r="BU10" s="757"/>
      <c r="BV10" s="757"/>
      <c r="BW10" s="757"/>
      <c r="BX10" s="757"/>
      <c r="BY10" s="757"/>
      <c r="BZ10" s="757"/>
      <c r="CA10" s="757"/>
      <c r="CB10" s="757"/>
      <c r="CC10" s="757"/>
      <c r="CD10" s="757"/>
      <c r="CE10" s="757"/>
      <c r="CF10" s="757"/>
      <c r="CG10" s="758"/>
      <c r="CH10" s="769">
        <v>5</v>
      </c>
      <c r="CI10" s="770"/>
      <c r="CJ10" s="770"/>
      <c r="CK10" s="770"/>
      <c r="CL10" s="771"/>
      <c r="CM10" s="769">
        <v>76</v>
      </c>
      <c r="CN10" s="770"/>
      <c r="CO10" s="770"/>
      <c r="CP10" s="770"/>
      <c r="CQ10" s="771"/>
      <c r="CR10" s="769">
        <v>14</v>
      </c>
      <c r="CS10" s="770"/>
      <c r="CT10" s="770"/>
      <c r="CU10" s="770"/>
      <c r="CV10" s="771"/>
      <c r="CW10" s="769">
        <v>16</v>
      </c>
      <c r="CX10" s="770"/>
      <c r="CY10" s="770"/>
      <c r="CZ10" s="770"/>
      <c r="DA10" s="771"/>
      <c r="DB10" s="769" t="s">
        <v>475</v>
      </c>
      <c r="DC10" s="770"/>
      <c r="DD10" s="770"/>
      <c r="DE10" s="770"/>
      <c r="DF10" s="771"/>
      <c r="DG10" s="769" t="s">
        <v>475</v>
      </c>
      <c r="DH10" s="770"/>
      <c r="DI10" s="770"/>
      <c r="DJ10" s="770"/>
      <c r="DK10" s="771"/>
      <c r="DL10" s="769" t="s">
        <v>475</v>
      </c>
      <c r="DM10" s="770"/>
      <c r="DN10" s="770"/>
      <c r="DO10" s="770"/>
      <c r="DP10" s="771"/>
      <c r="DQ10" s="769" t="s">
        <v>475</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537</v>
      </c>
      <c r="BT11" s="757"/>
      <c r="BU11" s="757"/>
      <c r="BV11" s="757"/>
      <c r="BW11" s="757"/>
      <c r="BX11" s="757"/>
      <c r="BY11" s="757"/>
      <c r="BZ11" s="757"/>
      <c r="CA11" s="757"/>
      <c r="CB11" s="757"/>
      <c r="CC11" s="757"/>
      <c r="CD11" s="757"/>
      <c r="CE11" s="757"/>
      <c r="CF11" s="757"/>
      <c r="CG11" s="758"/>
      <c r="CH11" s="769">
        <v>1</v>
      </c>
      <c r="CI11" s="770"/>
      <c r="CJ11" s="770"/>
      <c r="CK11" s="770"/>
      <c r="CL11" s="771"/>
      <c r="CM11" s="769">
        <v>8</v>
      </c>
      <c r="CN11" s="770"/>
      <c r="CO11" s="770"/>
      <c r="CP11" s="770"/>
      <c r="CQ11" s="771"/>
      <c r="CR11" s="769">
        <v>5</v>
      </c>
      <c r="CS11" s="770"/>
      <c r="CT11" s="770"/>
      <c r="CU11" s="770"/>
      <c r="CV11" s="771"/>
      <c r="CW11" s="769" t="s">
        <v>475</v>
      </c>
      <c r="CX11" s="770"/>
      <c r="CY11" s="770"/>
      <c r="CZ11" s="770"/>
      <c r="DA11" s="771"/>
      <c r="DB11" s="769" t="s">
        <v>475</v>
      </c>
      <c r="DC11" s="770"/>
      <c r="DD11" s="770"/>
      <c r="DE11" s="770"/>
      <c r="DF11" s="771"/>
      <c r="DG11" s="769" t="s">
        <v>475</v>
      </c>
      <c r="DH11" s="770"/>
      <c r="DI11" s="770"/>
      <c r="DJ11" s="770"/>
      <c r="DK11" s="771"/>
      <c r="DL11" s="769" t="s">
        <v>475</v>
      </c>
      <c r="DM11" s="770"/>
      <c r="DN11" s="770"/>
      <c r="DO11" s="770"/>
      <c r="DP11" s="771"/>
      <c r="DQ11" s="769" t="s">
        <v>475</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538</v>
      </c>
      <c r="BT12" s="757"/>
      <c r="BU12" s="757"/>
      <c r="BV12" s="757"/>
      <c r="BW12" s="757"/>
      <c r="BX12" s="757"/>
      <c r="BY12" s="757"/>
      <c r="BZ12" s="757"/>
      <c r="CA12" s="757"/>
      <c r="CB12" s="757"/>
      <c r="CC12" s="757"/>
      <c r="CD12" s="757"/>
      <c r="CE12" s="757"/>
      <c r="CF12" s="757"/>
      <c r="CG12" s="758"/>
      <c r="CH12" s="769">
        <v>0</v>
      </c>
      <c r="CI12" s="770"/>
      <c r="CJ12" s="770"/>
      <c r="CK12" s="770"/>
      <c r="CL12" s="771"/>
      <c r="CM12" s="769">
        <v>2</v>
      </c>
      <c r="CN12" s="770"/>
      <c r="CO12" s="770"/>
      <c r="CP12" s="770"/>
      <c r="CQ12" s="771"/>
      <c r="CR12" s="769">
        <v>1</v>
      </c>
      <c r="CS12" s="770"/>
      <c r="CT12" s="770"/>
      <c r="CU12" s="770"/>
      <c r="CV12" s="771"/>
      <c r="CW12" s="769" t="s">
        <v>475</v>
      </c>
      <c r="CX12" s="770"/>
      <c r="CY12" s="770"/>
      <c r="CZ12" s="770"/>
      <c r="DA12" s="771"/>
      <c r="DB12" s="769" t="s">
        <v>475</v>
      </c>
      <c r="DC12" s="770"/>
      <c r="DD12" s="770"/>
      <c r="DE12" s="770"/>
      <c r="DF12" s="771"/>
      <c r="DG12" s="769" t="s">
        <v>475</v>
      </c>
      <c r="DH12" s="770"/>
      <c r="DI12" s="770"/>
      <c r="DJ12" s="770"/>
      <c r="DK12" s="771"/>
      <c r="DL12" s="769" t="s">
        <v>475</v>
      </c>
      <c r="DM12" s="770"/>
      <c r="DN12" s="770"/>
      <c r="DO12" s="770"/>
      <c r="DP12" s="771"/>
      <c r="DQ12" s="769" t="s">
        <v>475</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2"/>
      <c r="AL22" s="793"/>
      <c r="AM22" s="793"/>
      <c r="AN22" s="793"/>
      <c r="AO22" s="793"/>
      <c r="AP22" s="793"/>
      <c r="AQ22" s="793"/>
      <c r="AR22" s="793"/>
      <c r="AS22" s="793"/>
      <c r="AT22" s="793"/>
      <c r="AU22" s="794"/>
      <c r="AV22" s="794"/>
      <c r="AW22" s="794"/>
      <c r="AX22" s="794"/>
      <c r="AY22" s="795"/>
      <c r="AZ22" s="796" t="s">
        <v>360</v>
      </c>
      <c r="BA22" s="796"/>
      <c r="BB22" s="796"/>
      <c r="BC22" s="796"/>
      <c r="BD22" s="797"/>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361</v>
      </c>
      <c r="B23" s="778" t="s">
        <v>362</v>
      </c>
      <c r="C23" s="779"/>
      <c r="D23" s="779"/>
      <c r="E23" s="779"/>
      <c r="F23" s="779"/>
      <c r="G23" s="779"/>
      <c r="H23" s="779"/>
      <c r="I23" s="779"/>
      <c r="J23" s="779"/>
      <c r="K23" s="779"/>
      <c r="L23" s="779"/>
      <c r="M23" s="779"/>
      <c r="N23" s="779"/>
      <c r="O23" s="779"/>
      <c r="P23" s="780"/>
      <c r="Q23" s="781">
        <v>43063</v>
      </c>
      <c r="R23" s="782"/>
      <c r="S23" s="782"/>
      <c r="T23" s="782"/>
      <c r="U23" s="782"/>
      <c r="V23" s="782">
        <v>41267</v>
      </c>
      <c r="W23" s="782"/>
      <c r="X23" s="782"/>
      <c r="Y23" s="782"/>
      <c r="Z23" s="782"/>
      <c r="AA23" s="782">
        <v>1796</v>
      </c>
      <c r="AB23" s="782"/>
      <c r="AC23" s="782"/>
      <c r="AD23" s="782"/>
      <c r="AE23" s="783"/>
      <c r="AF23" s="784">
        <v>1508</v>
      </c>
      <c r="AG23" s="782"/>
      <c r="AH23" s="782"/>
      <c r="AI23" s="782"/>
      <c r="AJ23" s="785"/>
      <c r="AK23" s="786"/>
      <c r="AL23" s="787"/>
      <c r="AM23" s="787"/>
      <c r="AN23" s="787"/>
      <c r="AO23" s="787"/>
      <c r="AP23" s="783">
        <v>44776</v>
      </c>
      <c r="AQ23" s="788"/>
      <c r="AR23" s="788"/>
      <c r="AS23" s="788"/>
      <c r="AT23" s="789"/>
      <c r="AU23" s="790"/>
      <c r="AV23" s="790"/>
      <c r="AW23" s="790"/>
      <c r="AX23" s="790"/>
      <c r="AY23" s="791"/>
      <c r="AZ23" s="799" t="s">
        <v>108</v>
      </c>
      <c r="BA23" s="788"/>
      <c r="BB23" s="788"/>
      <c r="BC23" s="788"/>
      <c r="BD23" s="800"/>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8" t="s">
        <v>363</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364</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343</v>
      </c>
      <c r="B26" s="729"/>
      <c r="C26" s="729"/>
      <c r="D26" s="729"/>
      <c r="E26" s="729"/>
      <c r="F26" s="729"/>
      <c r="G26" s="729"/>
      <c r="H26" s="729"/>
      <c r="I26" s="729"/>
      <c r="J26" s="729"/>
      <c r="K26" s="729"/>
      <c r="L26" s="729"/>
      <c r="M26" s="729"/>
      <c r="N26" s="729"/>
      <c r="O26" s="729"/>
      <c r="P26" s="730"/>
      <c r="Q26" s="705" t="s">
        <v>365</v>
      </c>
      <c r="R26" s="706"/>
      <c r="S26" s="706"/>
      <c r="T26" s="706"/>
      <c r="U26" s="707"/>
      <c r="V26" s="705" t="s">
        <v>366</v>
      </c>
      <c r="W26" s="706"/>
      <c r="X26" s="706"/>
      <c r="Y26" s="706"/>
      <c r="Z26" s="707"/>
      <c r="AA26" s="705" t="s">
        <v>367</v>
      </c>
      <c r="AB26" s="706"/>
      <c r="AC26" s="706"/>
      <c r="AD26" s="706"/>
      <c r="AE26" s="706"/>
      <c r="AF26" s="801" t="s">
        <v>368</v>
      </c>
      <c r="AG26" s="802"/>
      <c r="AH26" s="802"/>
      <c r="AI26" s="802"/>
      <c r="AJ26" s="803"/>
      <c r="AK26" s="706" t="s">
        <v>369</v>
      </c>
      <c r="AL26" s="706"/>
      <c r="AM26" s="706"/>
      <c r="AN26" s="706"/>
      <c r="AO26" s="707"/>
      <c r="AP26" s="705" t="s">
        <v>370</v>
      </c>
      <c r="AQ26" s="706"/>
      <c r="AR26" s="706"/>
      <c r="AS26" s="706"/>
      <c r="AT26" s="707"/>
      <c r="AU26" s="705" t="s">
        <v>371</v>
      </c>
      <c r="AV26" s="706"/>
      <c r="AW26" s="706"/>
      <c r="AX26" s="706"/>
      <c r="AY26" s="707"/>
      <c r="AZ26" s="705" t="s">
        <v>372</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4"/>
      <c r="AG27" s="805"/>
      <c r="AH27" s="805"/>
      <c r="AI27" s="805"/>
      <c r="AJ27" s="806"/>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373</v>
      </c>
      <c r="C28" s="720"/>
      <c r="D28" s="720"/>
      <c r="E28" s="720"/>
      <c r="F28" s="720"/>
      <c r="G28" s="720"/>
      <c r="H28" s="720"/>
      <c r="I28" s="720"/>
      <c r="J28" s="720"/>
      <c r="K28" s="720"/>
      <c r="L28" s="720"/>
      <c r="M28" s="720"/>
      <c r="N28" s="720"/>
      <c r="O28" s="720"/>
      <c r="P28" s="721"/>
      <c r="Q28" s="811">
        <v>11717</v>
      </c>
      <c r="R28" s="812"/>
      <c r="S28" s="812"/>
      <c r="T28" s="812"/>
      <c r="U28" s="812"/>
      <c r="V28" s="812">
        <v>11458</v>
      </c>
      <c r="W28" s="812"/>
      <c r="X28" s="812"/>
      <c r="Y28" s="812"/>
      <c r="Z28" s="812"/>
      <c r="AA28" s="812">
        <v>259</v>
      </c>
      <c r="AB28" s="812"/>
      <c r="AC28" s="812"/>
      <c r="AD28" s="812"/>
      <c r="AE28" s="813"/>
      <c r="AF28" s="814">
        <v>259</v>
      </c>
      <c r="AG28" s="812"/>
      <c r="AH28" s="812"/>
      <c r="AI28" s="812"/>
      <c r="AJ28" s="815"/>
      <c r="AK28" s="816">
        <v>1033</v>
      </c>
      <c r="AL28" s="807"/>
      <c r="AM28" s="807"/>
      <c r="AN28" s="807"/>
      <c r="AO28" s="807"/>
      <c r="AP28" s="807" t="s">
        <v>475</v>
      </c>
      <c r="AQ28" s="807"/>
      <c r="AR28" s="807"/>
      <c r="AS28" s="807"/>
      <c r="AT28" s="807"/>
      <c r="AU28" s="807" t="s">
        <v>475</v>
      </c>
      <c r="AV28" s="807"/>
      <c r="AW28" s="807"/>
      <c r="AX28" s="807"/>
      <c r="AY28" s="807"/>
      <c r="AZ28" s="808" t="s">
        <v>475</v>
      </c>
      <c r="BA28" s="808"/>
      <c r="BB28" s="808"/>
      <c r="BC28" s="808"/>
      <c r="BD28" s="808"/>
      <c r="BE28" s="809" t="s">
        <v>544</v>
      </c>
      <c r="BF28" s="809"/>
      <c r="BG28" s="809"/>
      <c r="BH28" s="809"/>
      <c r="BI28" s="810"/>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545</v>
      </c>
      <c r="C29" s="744"/>
      <c r="D29" s="744"/>
      <c r="E29" s="744"/>
      <c r="F29" s="744"/>
      <c r="G29" s="744"/>
      <c r="H29" s="744"/>
      <c r="I29" s="744"/>
      <c r="J29" s="744"/>
      <c r="K29" s="744"/>
      <c r="L29" s="744"/>
      <c r="M29" s="744"/>
      <c r="N29" s="744"/>
      <c r="O29" s="744"/>
      <c r="P29" s="745"/>
      <c r="Q29" s="746">
        <v>281</v>
      </c>
      <c r="R29" s="747"/>
      <c r="S29" s="747"/>
      <c r="T29" s="747"/>
      <c r="U29" s="747"/>
      <c r="V29" s="747">
        <v>281</v>
      </c>
      <c r="W29" s="747"/>
      <c r="X29" s="747"/>
      <c r="Y29" s="747"/>
      <c r="Z29" s="747"/>
      <c r="AA29" s="747">
        <v>0</v>
      </c>
      <c r="AB29" s="747"/>
      <c r="AC29" s="747"/>
      <c r="AD29" s="747"/>
      <c r="AE29" s="748"/>
      <c r="AF29" s="749">
        <v>0</v>
      </c>
      <c r="AG29" s="750"/>
      <c r="AH29" s="750"/>
      <c r="AI29" s="750"/>
      <c r="AJ29" s="751"/>
      <c r="AK29" s="819">
        <v>38</v>
      </c>
      <c r="AL29" s="820"/>
      <c r="AM29" s="820"/>
      <c r="AN29" s="820"/>
      <c r="AO29" s="820"/>
      <c r="AP29" s="820">
        <v>46</v>
      </c>
      <c r="AQ29" s="820"/>
      <c r="AR29" s="820"/>
      <c r="AS29" s="820"/>
      <c r="AT29" s="820"/>
      <c r="AU29" s="820">
        <v>3</v>
      </c>
      <c r="AV29" s="820"/>
      <c r="AW29" s="820"/>
      <c r="AX29" s="820"/>
      <c r="AY29" s="820"/>
      <c r="AZ29" s="821" t="s">
        <v>475</v>
      </c>
      <c r="BA29" s="821"/>
      <c r="BB29" s="821"/>
      <c r="BC29" s="821"/>
      <c r="BD29" s="821"/>
      <c r="BE29" s="817"/>
      <c r="BF29" s="817"/>
      <c r="BG29" s="817"/>
      <c r="BH29" s="817"/>
      <c r="BI29" s="818"/>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374</v>
      </c>
      <c r="C30" s="744"/>
      <c r="D30" s="744"/>
      <c r="E30" s="744"/>
      <c r="F30" s="744"/>
      <c r="G30" s="744"/>
      <c r="H30" s="744"/>
      <c r="I30" s="744"/>
      <c r="J30" s="744"/>
      <c r="K30" s="744"/>
      <c r="L30" s="744"/>
      <c r="M30" s="744"/>
      <c r="N30" s="744"/>
      <c r="O30" s="744"/>
      <c r="P30" s="745"/>
      <c r="Q30" s="746">
        <v>6949</v>
      </c>
      <c r="R30" s="747"/>
      <c r="S30" s="747"/>
      <c r="T30" s="747"/>
      <c r="U30" s="747"/>
      <c r="V30" s="747">
        <v>6818</v>
      </c>
      <c r="W30" s="747"/>
      <c r="X30" s="747"/>
      <c r="Y30" s="747"/>
      <c r="Z30" s="747"/>
      <c r="AA30" s="747">
        <v>131</v>
      </c>
      <c r="AB30" s="747"/>
      <c r="AC30" s="747"/>
      <c r="AD30" s="747"/>
      <c r="AE30" s="748"/>
      <c r="AF30" s="749">
        <v>131</v>
      </c>
      <c r="AG30" s="750"/>
      <c r="AH30" s="750"/>
      <c r="AI30" s="750"/>
      <c r="AJ30" s="751"/>
      <c r="AK30" s="819">
        <v>1144</v>
      </c>
      <c r="AL30" s="820"/>
      <c r="AM30" s="820"/>
      <c r="AN30" s="820"/>
      <c r="AO30" s="820"/>
      <c r="AP30" s="820" t="s">
        <v>475</v>
      </c>
      <c r="AQ30" s="820"/>
      <c r="AR30" s="820"/>
      <c r="AS30" s="820"/>
      <c r="AT30" s="820"/>
      <c r="AU30" s="820" t="s">
        <v>475</v>
      </c>
      <c r="AV30" s="820"/>
      <c r="AW30" s="820"/>
      <c r="AX30" s="820"/>
      <c r="AY30" s="820"/>
      <c r="AZ30" s="821" t="s">
        <v>475</v>
      </c>
      <c r="BA30" s="821"/>
      <c r="BB30" s="821"/>
      <c r="BC30" s="821"/>
      <c r="BD30" s="821"/>
      <c r="BE30" s="817" t="s">
        <v>546</v>
      </c>
      <c r="BF30" s="817"/>
      <c r="BG30" s="817"/>
      <c r="BH30" s="817"/>
      <c r="BI30" s="818"/>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375</v>
      </c>
      <c r="C31" s="744"/>
      <c r="D31" s="744"/>
      <c r="E31" s="744"/>
      <c r="F31" s="744"/>
      <c r="G31" s="744"/>
      <c r="H31" s="744"/>
      <c r="I31" s="744"/>
      <c r="J31" s="744"/>
      <c r="K31" s="744"/>
      <c r="L31" s="744"/>
      <c r="M31" s="744"/>
      <c r="N31" s="744"/>
      <c r="O31" s="744"/>
      <c r="P31" s="745"/>
      <c r="Q31" s="746">
        <v>25</v>
      </c>
      <c r="R31" s="747"/>
      <c r="S31" s="747"/>
      <c r="T31" s="747"/>
      <c r="U31" s="747"/>
      <c r="V31" s="747">
        <v>15</v>
      </c>
      <c r="W31" s="747"/>
      <c r="X31" s="747"/>
      <c r="Y31" s="747"/>
      <c r="Z31" s="747"/>
      <c r="AA31" s="747">
        <v>10</v>
      </c>
      <c r="AB31" s="747"/>
      <c r="AC31" s="747"/>
      <c r="AD31" s="747"/>
      <c r="AE31" s="748"/>
      <c r="AF31" s="749">
        <v>10</v>
      </c>
      <c r="AG31" s="750"/>
      <c r="AH31" s="750"/>
      <c r="AI31" s="750"/>
      <c r="AJ31" s="751"/>
      <c r="AK31" s="819" t="s">
        <v>475</v>
      </c>
      <c r="AL31" s="820"/>
      <c r="AM31" s="820"/>
      <c r="AN31" s="820"/>
      <c r="AO31" s="820"/>
      <c r="AP31" s="820" t="s">
        <v>475</v>
      </c>
      <c r="AQ31" s="820"/>
      <c r="AR31" s="820"/>
      <c r="AS31" s="820"/>
      <c r="AT31" s="820"/>
      <c r="AU31" s="820" t="s">
        <v>475</v>
      </c>
      <c r="AV31" s="820"/>
      <c r="AW31" s="820"/>
      <c r="AX31" s="820"/>
      <c r="AY31" s="820"/>
      <c r="AZ31" s="821" t="s">
        <v>475</v>
      </c>
      <c r="BA31" s="821"/>
      <c r="BB31" s="821"/>
      <c r="BC31" s="821"/>
      <c r="BD31" s="821"/>
      <c r="BE31" s="817"/>
      <c r="BF31" s="817"/>
      <c r="BG31" s="817"/>
      <c r="BH31" s="817"/>
      <c r="BI31" s="818"/>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376</v>
      </c>
      <c r="C32" s="744"/>
      <c r="D32" s="744"/>
      <c r="E32" s="744"/>
      <c r="F32" s="744"/>
      <c r="G32" s="744"/>
      <c r="H32" s="744"/>
      <c r="I32" s="744"/>
      <c r="J32" s="744"/>
      <c r="K32" s="744"/>
      <c r="L32" s="744"/>
      <c r="M32" s="744"/>
      <c r="N32" s="744"/>
      <c r="O32" s="744"/>
      <c r="P32" s="745"/>
      <c r="Q32" s="746">
        <v>74</v>
      </c>
      <c r="R32" s="747"/>
      <c r="S32" s="747"/>
      <c r="T32" s="747"/>
      <c r="U32" s="747"/>
      <c r="V32" s="747">
        <v>72</v>
      </c>
      <c r="W32" s="747"/>
      <c r="X32" s="747"/>
      <c r="Y32" s="747"/>
      <c r="Z32" s="747"/>
      <c r="AA32" s="747">
        <v>2</v>
      </c>
      <c r="AB32" s="747"/>
      <c r="AC32" s="747"/>
      <c r="AD32" s="747"/>
      <c r="AE32" s="748"/>
      <c r="AF32" s="749">
        <v>2</v>
      </c>
      <c r="AG32" s="750"/>
      <c r="AH32" s="750"/>
      <c r="AI32" s="750"/>
      <c r="AJ32" s="751"/>
      <c r="AK32" s="819">
        <v>34</v>
      </c>
      <c r="AL32" s="820"/>
      <c r="AM32" s="820"/>
      <c r="AN32" s="820"/>
      <c r="AO32" s="820"/>
      <c r="AP32" s="820" t="s">
        <v>475</v>
      </c>
      <c r="AQ32" s="820"/>
      <c r="AR32" s="820"/>
      <c r="AS32" s="820"/>
      <c r="AT32" s="820"/>
      <c r="AU32" s="820" t="s">
        <v>475</v>
      </c>
      <c r="AV32" s="820"/>
      <c r="AW32" s="820"/>
      <c r="AX32" s="820"/>
      <c r="AY32" s="820"/>
      <c r="AZ32" s="821" t="s">
        <v>475</v>
      </c>
      <c r="BA32" s="821"/>
      <c r="BB32" s="821"/>
      <c r="BC32" s="821"/>
      <c r="BD32" s="821"/>
      <c r="BE32" s="817" t="s">
        <v>547</v>
      </c>
      <c r="BF32" s="817"/>
      <c r="BG32" s="817"/>
      <c r="BH32" s="817"/>
      <c r="BI32" s="818"/>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377</v>
      </c>
      <c r="C33" s="744"/>
      <c r="D33" s="744"/>
      <c r="E33" s="744"/>
      <c r="F33" s="744"/>
      <c r="G33" s="744"/>
      <c r="H33" s="744"/>
      <c r="I33" s="744"/>
      <c r="J33" s="744"/>
      <c r="K33" s="744"/>
      <c r="L33" s="744"/>
      <c r="M33" s="744"/>
      <c r="N33" s="744"/>
      <c r="O33" s="744"/>
      <c r="P33" s="745"/>
      <c r="Q33" s="746">
        <v>886</v>
      </c>
      <c r="R33" s="747"/>
      <c r="S33" s="747"/>
      <c r="T33" s="747"/>
      <c r="U33" s="747"/>
      <c r="V33" s="747">
        <v>884</v>
      </c>
      <c r="W33" s="747"/>
      <c r="X33" s="747"/>
      <c r="Y33" s="747"/>
      <c r="Z33" s="747"/>
      <c r="AA33" s="747">
        <v>2</v>
      </c>
      <c r="AB33" s="747"/>
      <c r="AC33" s="747"/>
      <c r="AD33" s="747"/>
      <c r="AE33" s="748"/>
      <c r="AF33" s="749">
        <v>2</v>
      </c>
      <c r="AG33" s="750"/>
      <c r="AH33" s="750"/>
      <c r="AI33" s="750"/>
      <c r="AJ33" s="751"/>
      <c r="AK33" s="819">
        <v>273</v>
      </c>
      <c r="AL33" s="820"/>
      <c r="AM33" s="820"/>
      <c r="AN33" s="820"/>
      <c r="AO33" s="820"/>
      <c r="AP33" s="820" t="s">
        <v>475</v>
      </c>
      <c r="AQ33" s="820"/>
      <c r="AR33" s="820"/>
      <c r="AS33" s="820"/>
      <c r="AT33" s="820"/>
      <c r="AU33" s="820" t="s">
        <v>475</v>
      </c>
      <c r="AV33" s="820"/>
      <c r="AW33" s="820"/>
      <c r="AX33" s="820"/>
      <c r="AY33" s="820"/>
      <c r="AZ33" s="821" t="s">
        <v>475</v>
      </c>
      <c r="BA33" s="821"/>
      <c r="BB33" s="821"/>
      <c r="BC33" s="821"/>
      <c r="BD33" s="821"/>
      <c r="BE33" s="817"/>
      <c r="BF33" s="817"/>
      <c r="BG33" s="817"/>
      <c r="BH33" s="817"/>
      <c r="BI33" s="818"/>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548</v>
      </c>
      <c r="C34" s="744"/>
      <c r="D34" s="744"/>
      <c r="E34" s="744"/>
      <c r="F34" s="744"/>
      <c r="G34" s="744"/>
      <c r="H34" s="744"/>
      <c r="I34" s="744"/>
      <c r="J34" s="744"/>
      <c r="K34" s="744"/>
      <c r="L34" s="744"/>
      <c r="M34" s="744"/>
      <c r="N34" s="744"/>
      <c r="O34" s="744"/>
      <c r="P34" s="745"/>
      <c r="Q34" s="746">
        <v>1419</v>
      </c>
      <c r="R34" s="747"/>
      <c r="S34" s="747"/>
      <c r="T34" s="747"/>
      <c r="U34" s="747"/>
      <c r="V34" s="747">
        <v>980</v>
      </c>
      <c r="W34" s="747"/>
      <c r="X34" s="747"/>
      <c r="Y34" s="747"/>
      <c r="Z34" s="747"/>
      <c r="AA34" s="747">
        <v>439</v>
      </c>
      <c r="AB34" s="747"/>
      <c r="AC34" s="747"/>
      <c r="AD34" s="747"/>
      <c r="AE34" s="748"/>
      <c r="AF34" s="749">
        <v>1416</v>
      </c>
      <c r="AG34" s="750"/>
      <c r="AH34" s="750"/>
      <c r="AI34" s="750"/>
      <c r="AJ34" s="751"/>
      <c r="AK34" s="819">
        <v>15</v>
      </c>
      <c r="AL34" s="820"/>
      <c r="AM34" s="820"/>
      <c r="AN34" s="820"/>
      <c r="AO34" s="820"/>
      <c r="AP34" s="820">
        <v>5332</v>
      </c>
      <c r="AQ34" s="820"/>
      <c r="AR34" s="820"/>
      <c r="AS34" s="820"/>
      <c r="AT34" s="820"/>
      <c r="AU34" s="820">
        <v>27</v>
      </c>
      <c r="AV34" s="820"/>
      <c r="AW34" s="820"/>
      <c r="AX34" s="820"/>
      <c r="AY34" s="820"/>
      <c r="AZ34" s="821" t="s">
        <v>475</v>
      </c>
      <c r="BA34" s="821"/>
      <c r="BB34" s="821"/>
      <c r="BC34" s="821"/>
      <c r="BD34" s="821"/>
      <c r="BE34" s="817" t="s">
        <v>378</v>
      </c>
      <c r="BF34" s="817"/>
      <c r="BG34" s="817"/>
      <c r="BH34" s="817"/>
      <c r="BI34" s="818"/>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379</v>
      </c>
      <c r="C35" s="744"/>
      <c r="D35" s="744"/>
      <c r="E35" s="744"/>
      <c r="F35" s="744"/>
      <c r="G35" s="744"/>
      <c r="H35" s="744"/>
      <c r="I35" s="744"/>
      <c r="J35" s="744"/>
      <c r="K35" s="744"/>
      <c r="L35" s="744"/>
      <c r="M35" s="744"/>
      <c r="N35" s="744"/>
      <c r="O35" s="744"/>
      <c r="P35" s="745"/>
      <c r="Q35" s="746">
        <v>6396</v>
      </c>
      <c r="R35" s="747"/>
      <c r="S35" s="747"/>
      <c r="T35" s="747"/>
      <c r="U35" s="747"/>
      <c r="V35" s="747">
        <v>6390</v>
      </c>
      <c r="W35" s="747"/>
      <c r="X35" s="747"/>
      <c r="Y35" s="747"/>
      <c r="Z35" s="747"/>
      <c r="AA35" s="747">
        <v>6</v>
      </c>
      <c r="AB35" s="747"/>
      <c r="AC35" s="747"/>
      <c r="AD35" s="747"/>
      <c r="AE35" s="748"/>
      <c r="AF35" s="749">
        <v>4205</v>
      </c>
      <c r="AG35" s="750"/>
      <c r="AH35" s="750"/>
      <c r="AI35" s="750"/>
      <c r="AJ35" s="751"/>
      <c r="AK35" s="819">
        <v>440</v>
      </c>
      <c r="AL35" s="820"/>
      <c r="AM35" s="820"/>
      <c r="AN35" s="820"/>
      <c r="AO35" s="820"/>
      <c r="AP35" s="820">
        <v>2820</v>
      </c>
      <c r="AQ35" s="820"/>
      <c r="AR35" s="820"/>
      <c r="AS35" s="820"/>
      <c r="AT35" s="820"/>
      <c r="AU35" s="820">
        <v>1618</v>
      </c>
      <c r="AV35" s="820"/>
      <c r="AW35" s="820"/>
      <c r="AX35" s="820"/>
      <c r="AY35" s="820"/>
      <c r="AZ35" s="821" t="s">
        <v>475</v>
      </c>
      <c r="BA35" s="821"/>
      <c r="BB35" s="821"/>
      <c r="BC35" s="821"/>
      <c r="BD35" s="821"/>
      <c r="BE35" s="817" t="s">
        <v>378</v>
      </c>
      <c r="BF35" s="817"/>
      <c r="BG35" s="817"/>
      <c r="BH35" s="817"/>
      <c r="BI35" s="818"/>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380</v>
      </c>
      <c r="C36" s="744"/>
      <c r="D36" s="744"/>
      <c r="E36" s="744"/>
      <c r="F36" s="744"/>
      <c r="G36" s="744"/>
      <c r="H36" s="744"/>
      <c r="I36" s="744"/>
      <c r="J36" s="744"/>
      <c r="K36" s="744"/>
      <c r="L36" s="744"/>
      <c r="M36" s="744"/>
      <c r="N36" s="744"/>
      <c r="O36" s="744"/>
      <c r="P36" s="745"/>
      <c r="Q36" s="746">
        <v>2159</v>
      </c>
      <c r="R36" s="747"/>
      <c r="S36" s="747"/>
      <c r="T36" s="747"/>
      <c r="U36" s="747"/>
      <c r="V36" s="747">
        <v>2087</v>
      </c>
      <c r="W36" s="747"/>
      <c r="X36" s="747"/>
      <c r="Y36" s="747"/>
      <c r="Z36" s="747"/>
      <c r="AA36" s="747">
        <v>72</v>
      </c>
      <c r="AB36" s="747"/>
      <c r="AC36" s="747"/>
      <c r="AD36" s="747"/>
      <c r="AE36" s="748"/>
      <c r="AF36" s="749">
        <v>50</v>
      </c>
      <c r="AG36" s="750"/>
      <c r="AH36" s="750"/>
      <c r="AI36" s="750"/>
      <c r="AJ36" s="751"/>
      <c r="AK36" s="819">
        <v>942</v>
      </c>
      <c r="AL36" s="820"/>
      <c r="AM36" s="820"/>
      <c r="AN36" s="820"/>
      <c r="AO36" s="820"/>
      <c r="AP36" s="820">
        <v>12558</v>
      </c>
      <c r="AQ36" s="820"/>
      <c r="AR36" s="820"/>
      <c r="AS36" s="820"/>
      <c r="AT36" s="820"/>
      <c r="AU36" s="820">
        <v>10234</v>
      </c>
      <c r="AV36" s="820"/>
      <c r="AW36" s="820"/>
      <c r="AX36" s="820"/>
      <c r="AY36" s="820"/>
      <c r="AZ36" s="821" t="s">
        <v>475</v>
      </c>
      <c r="BA36" s="821"/>
      <c r="BB36" s="821"/>
      <c r="BC36" s="821"/>
      <c r="BD36" s="821"/>
      <c r="BE36" s="817" t="s">
        <v>549</v>
      </c>
      <c r="BF36" s="817"/>
      <c r="BG36" s="817"/>
      <c r="BH36" s="817"/>
      <c r="BI36" s="818"/>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550</v>
      </c>
      <c r="C37" s="744"/>
      <c r="D37" s="744"/>
      <c r="E37" s="744"/>
      <c r="F37" s="744"/>
      <c r="G37" s="744"/>
      <c r="H37" s="744"/>
      <c r="I37" s="744"/>
      <c r="J37" s="744"/>
      <c r="K37" s="744"/>
      <c r="L37" s="744"/>
      <c r="M37" s="744"/>
      <c r="N37" s="744"/>
      <c r="O37" s="744"/>
      <c r="P37" s="745"/>
      <c r="Q37" s="746">
        <v>118</v>
      </c>
      <c r="R37" s="747"/>
      <c r="S37" s="747"/>
      <c r="T37" s="747"/>
      <c r="U37" s="747"/>
      <c r="V37" s="747">
        <v>110</v>
      </c>
      <c r="W37" s="747"/>
      <c r="X37" s="747"/>
      <c r="Y37" s="747"/>
      <c r="Z37" s="747"/>
      <c r="AA37" s="747">
        <v>8</v>
      </c>
      <c r="AB37" s="747"/>
      <c r="AC37" s="747"/>
      <c r="AD37" s="747"/>
      <c r="AE37" s="748"/>
      <c r="AF37" s="749">
        <v>8</v>
      </c>
      <c r="AG37" s="750"/>
      <c r="AH37" s="750"/>
      <c r="AI37" s="750"/>
      <c r="AJ37" s="751"/>
      <c r="AK37" s="819">
        <v>50</v>
      </c>
      <c r="AL37" s="820"/>
      <c r="AM37" s="820"/>
      <c r="AN37" s="820"/>
      <c r="AO37" s="820"/>
      <c r="AP37" s="820">
        <v>1167</v>
      </c>
      <c r="AQ37" s="820"/>
      <c r="AR37" s="820"/>
      <c r="AS37" s="820"/>
      <c r="AT37" s="820"/>
      <c r="AU37" s="820">
        <v>875</v>
      </c>
      <c r="AV37" s="820"/>
      <c r="AW37" s="820"/>
      <c r="AX37" s="820"/>
      <c r="AY37" s="820"/>
      <c r="AZ37" s="821" t="s">
        <v>475</v>
      </c>
      <c r="BA37" s="821"/>
      <c r="BB37" s="821"/>
      <c r="BC37" s="821"/>
      <c r="BD37" s="821"/>
      <c r="BE37" s="817" t="s">
        <v>551</v>
      </c>
      <c r="BF37" s="817"/>
      <c r="BG37" s="817"/>
      <c r="BH37" s="817"/>
      <c r="BI37" s="818"/>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382</v>
      </c>
      <c r="C38" s="744"/>
      <c r="D38" s="744"/>
      <c r="E38" s="744"/>
      <c r="F38" s="744"/>
      <c r="G38" s="744"/>
      <c r="H38" s="744"/>
      <c r="I38" s="744"/>
      <c r="J38" s="744"/>
      <c r="K38" s="744"/>
      <c r="L38" s="744"/>
      <c r="M38" s="744"/>
      <c r="N38" s="744"/>
      <c r="O38" s="744"/>
      <c r="P38" s="745"/>
      <c r="Q38" s="746">
        <v>379</v>
      </c>
      <c r="R38" s="747"/>
      <c r="S38" s="747"/>
      <c r="T38" s="747"/>
      <c r="U38" s="747"/>
      <c r="V38" s="747">
        <v>346</v>
      </c>
      <c r="W38" s="747"/>
      <c r="X38" s="747"/>
      <c r="Y38" s="747"/>
      <c r="Z38" s="747"/>
      <c r="AA38" s="747">
        <v>33</v>
      </c>
      <c r="AB38" s="747"/>
      <c r="AC38" s="747"/>
      <c r="AD38" s="747"/>
      <c r="AE38" s="748"/>
      <c r="AF38" s="749">
        <v>33</v>
      </c>
      <c r="AG38" s="750"/>
      <c r="AH38" s="750"/>
      <c r="AI38" s="750"/>
      <c r="AJ38" s="751"/>
      <c r="AK38" s="819">
        <v>271</v>
      </c>
      <c r="AL38" s="820"/>
      <c r="AM38" s="820"/>
      <c r="AN38" s="820"/>
      <c r="AO38" s="820"/>
      <c r="AP38" s="820">
        <v>2213</v>
      </c>
      <c r="AQ38" s="820"/>
      <c r="AR38" s="820"/>
      <c r="AS38" s="820"/>
      <c r="AT38" s="820"/>
      <c r="AU38" s="820">
        <v>2014</v>
      </c>
      <c r="AV38" s="820"/>
      <c r="AW38" s="820"/>
      <c r="AX38" s="820"/>
      <c r="AY38" s="820"/>
      <c r="AZ38" s="821" t="s">
        <v>475</v>
      </c>
      <c r="BA38" s="821"/>
      <c r="BB38" s="821"/>
      <c r="BC38" s="821"/>
      <c r="BD38" s="821"/>
      <c r="BE38" s="817" t="s">
        <v>552</v>
      </c>
      <c r="BF38" s="817"/>
      <c r="BG38" s="817"/>
      <c r="BH38" s="817"/>
      <c r="BI38" s="818"/>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t="s">
        <v>383</v>
      </c>
      <c r="C39" s="744"/>
      <c r="D39" s="744"/>
      <c r="E39" s="744"/>
      <c r="F39" s="744"/>
      <c r="G39" s="744"/>
      <c r="H39" s="744"/>
      <c r="I39" s="744"/>
      <c r="J39" s="744"/>
      <c r="K39" s="744"/>
      <c r="L39" s="744"/>
      <c r="M39" s="744"/>
      <c r="N39" s="744"/>
      <c r="O39" s="744"/>
      <c r="P39" s="745"/>
      <c r="Q39" s="746">
        <v>2</v>
      </c>
      <c r="R39" s="747"/>
      <c r="S39" s="747"/>
      <c r="T39" s="747"/>
      <c r="U39" s="747"/>
      <c r="V39" s="747">
        <v>2</v>
      </c>
      <c r="W39" s="747"/>
      <c r="X39" s="747"/>
      <c r="Y39" s="747"/>
      <c r="Z39" s="747"/>
      <c r="AA39" s="747">
        <v>0</v>
      </c>
      <c r="AB39" s="747"/>
      <c r="AC39" s="747"/>
      <c r="AD39" s="747"/>
      <c r="AE39" s="748"/>
      <c r="AF39" s="749">
        <v>0</v>
      </c>
      <c r="AG39" s="750"/>
      <c r="AH39" s="750"/>
      <c r="AI39" s="750"/>
      <c r="AJ39" s="751"/>
      <c r="AK39" s="819" t="s">
        <v>475</v>
      </c>
      <c r="AL39" s="820"/>
      <c r="AM39" s="820"/>
      <c r="AN39" s="820"/>
      <c r="AO39" s="820"/>
      <c r="AP39" s="820">
        <v>16</v>
      </c>
      <c r="AQ39" s="820"/>
      <c r="AR39" s="820"/>
      <c r="AS39" s="820"/>
      <c r="AT39" s="820"/>
      <c r="AU39" s="820">
        <v>1</v>
      </c>
      <c r="AV39" s="820"/>
      <c r="AW39" s="820"/>
      <c r="AX39" s="820"/>
      <c r="AY39" s="820"/>
      <c r="AZ39" s="821" t="s">
        <v>475</v>
      </c>
      <c r="BA39" s="821"/>
      <c r="BB39" s="821"/>
      <c r="BC39" s="821"/>
      <c r="BD39" s="821"/>
      <c r="BE39" s="817" t="s">
        <v>553</v>
      </c>
      <c r="BF39" s="817"/>
      <c r="BG39" s="817"/>
      <c r="BH39" s="817"/>
      <c r="BI39" s="818"/>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t="s">
        <v>554</v>
      </c>
      <c r="C40" s="744"/>
      <c r="D40" s="744"/>
      <c r="E40" s="744"/>
      <c r="F40" s="744"/>
      <c r="G40" s="744"/>
      <c r="H40" s="744"/>
      <c r="I40" s="744"/>
      <c r="J40" s="744"/>
      <c r="K40" s="744"/>
      <c r="L40" s="744"/>
      <c r="M40" s="744"/>
      <c r="N40" s="744"/>
      <c r="O40" s="744"/>
      <c r="P40" s="745"/>
      <c r="Q40" s="746">
        <v>345</v>
      </c>
      <c r="R40" s="747"/>
      <c r="S40" s="747"/>
      <c r="T40" s="747"/>
      <c r="U40" s="747"/>
      <c r="V40" s="747">
        <v>342</v>
      </c>
      <c r="W40" s="747"/>
      <c r="X40" s="747"/>
      <c r="Y40" s="747"/>
      <c r="Z40" s="747"/>
      <c r="AA40" s="747">
        <v>3</v>
      </c>
      <c r="AB40" s="747"/>
      <c r="AC40" s="747"/>
      <c r="AD40" s="747"/>
      <c r="AE40" s="748"/>
      <c r="AF40" s="749">
        <v>3</v>
      </c>
      <c r="AG40" s="750"/>
      <c r="AH40" s="750"/>
      <c r="AI40" s="750"/>
      <c r="AJ40" s="751"/>
      <c r="AK40" s="819">
        <v>94</v>
      </c>
      <c r="AL40" s="820"/>
      <c r="AM40" s="820"/>
      <c r="AN40" s="820"/>
      <c r="AO40" s="820"/>
      <c r="AP40" s="820">
        <v>1062</v>
      </c>
      <c r="AQ40" s="820"/>
      <c r="AR40" s="820"/>
      <c r="AS40" s="820"/>
      <c r="AT40" s="820"/>
      <c r="AU40" s="820">
        <v>854</v>
      </c>
      <c r="AV40" s="820"/>
      <c r="AW40" s="820"/>
      <c r="AX40" s="820"/>
      <c r="AY40" s="820"/>
      <c r="AZ40" s="821" t="s">
        <v>475</v>
      </c>
      <c r="BA40" s="821"/>
      <c r="BB40" s="821"/>
      <c r="BC40" s="821"/>
      <c r="BD40" s="821"/>
      <c r="BE40" s="817" t="s">
        <v>553</v>
      </c>
      <c r="BF40" s="817"/>
      <c r="BG40" s="817"/>
      <c r="BH40" s="817"/>
      <c r="BI40" s="818"/>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t="s">
        <v>555</v>
      </c>
      <c r="C41" s="744"/>
      <c r="D41" s="744"/>
      <c r="E41" s="744"/>
      <c r="F41" s="744"/>
      <c r="G41" s="744"/>
      <c r="H41" s="744"/>
      <c r="I41" s="744"/>
      <c r="J41" s="744"/>
      <c r="K41" s="744"/>
      <c r="L41" s="744"/>
      <c r="M41" s="744"/>
      <c r="N41" s="744"/>
      <c r="O41" s="744"/>
      <c r="P41" s="745"/>
      <c r="Q41" s="746">
        <v>13</v>
      </c>
      <c r="R41" s="747"/>
      <c r="S41" s="747"/>
      <c r="T41" s="747"/>
      <c r="U41" s="747"/>
      <c r="V41" s="747">
        <v>13</v>
      </c>
      <c r="W41" s="747"/>
      <c r="X41" s="747"/>
      <c r="Y41" s="747"/>
      <c r="Z41" s="747"/>
      <c r="AA41" s="747" t="s">
        <v>475</v>
      </c>
      <c r="AB41" s="747"/>
      <c r="AC41" s="747"/>
      <c r="AD41" s="747"/>
      <c r="AE41" s="748"/>
      <c r="AF41" s="749" t="s">
        <v>118</v>
      </c>
      <c r="AG41" s="750"/>
      <c r="AH41" s="750"/>
      <c r="AI41" s="750"/>
      <c r="AJ41" s="751"/>
      <c r="AK41" s="819">
        <v>8</v>
      </c>
      <c r="AL41" s="820"/>
      <c r="AM41" s="820"/>
      <c r="AN41" s="820"/>
      <c r="AO41" s="820"/>
      <c r="AP41" s="820" t="s">
        <v>475</v>
      </c>
      <c r="AQ41" s="820"/>
      <c r="AR41" s="820"/>
      <c r="AS41" s="820"/>
      <c r="AT41" s="820"/>
      <c r="AU41" s="820" t="s">
        <v>475</v>
      </c>
      <c r="AV41" s="820"/>
      <c r="AW41" s="820"/>
      <c r="AX41" s="820"/>
      <c r="AY41" s="820"/>
      <c r="AZ41" s="821" t="s">
        <v>475</v>
      </c>
      <c r="BA41" s="821"/>
      <c r="BB41" s="821"/>
      <c r="BC41" s="821"/>
      <c r="BD41" s="821"/>
      <c r="BE41" s="817" t="s">
        <v>553</v>
      </c>
      <c r="BF41" s="817"/>
      <c r="BG41" s="817"/>
      <c r="BH41" s="817"/>
      <c r="BI41" s="818"/>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t="s">
        <v>556</v>
      </c>
      <c r="C42" s="744"/>
      <c r="D42" s="744"/>
      <c r="E42" s="744"/>
      <c r="F42" s="744"/>
      <c r="G42" s="744"/>
      <c r="H42" s="744"/>
      <c r="I42" s="744"/>
      <c r="J42" s="744"/>
      <c r="K42" s="744"/>
      <c r="L42" s="744"/>
      <c r="M42" s="744"/>
      <c r="N42" s="744"/>
      <c r="O42" s="744"/>
      <c r="P42" s="745"/>
      <c r="Q42" s="746" t="s">
        <v>557</v>
      </c>
      <c r="R42" s="747"/>
      <c r="S42" s="747"/>
      <c r="T42" s="747"/>
      <c r="U42" s="747"/>
      <c r="V42" s="747" t="s">
        <v>558</v>
      </c>
      <c r="W42" s="747"/>
      <c r="X42" s="747"/>
      <c r="Y42" s="747"/>
      <c r="Z42" s="747"/>
      <c r="AA42" s="747" t="s">
        <v>558</v>
      </c>
      <c r="AB42" s="747"/>
      <c r="AC42" s="747"/>
      <c r="AD42" s="747"/>
      <c r="AE42" s="748"/>
      <c r="AF42" s="749" t="s">
        <v>558</v>
      </c>
      <c r="AG42" s="750"/>
      <c r="AH42" s="750"/>
      <c r="AI42" s="750"/>
      <c r="AJ42" s="751"/>
      <c r="AK42" s="819" t="s">
        <v>558</v>
      </c>
      <c r="AL42" s="820"/>
      <c r="AM42" s="820"/>
      <c r="AN42" s="820"/>
      <c r="AO42" s="820"/>
      <c r="AP42" s="820" t="s">
        <v>558</v>
      </c>
      <c r="AQ42" s="820"/>
      <c r="AR42" s="820"/>
      <c r="AS42" s="820"/>
      <c r="AT42" s="820"/>
      <c r="AU42" s="820" t="s">
        <v>558</v>
      </c>
      <c r="AV42" s="820"/>
      <c r="AW42" s="820"/>
      <c r="AX42" s="820"/>
      <c r="AY42" s="820"/>
      <c r="AZ42" s="821" t="s">
        <v>558</v>
      </c>
      <c r="BA42" s="821"/>
      <c r="BB42" s="821"/>
      <c r="BC42" s="821"/>
      <c r="BD42" s="821"/>
      <c r="BE42" s="817" t="s">
        <v>559</v>
      </c>
      <c r="BF42" s="817"/>
      <c r="BG42" s="817"/>
      <c r="BH42" s="817"/>
      <c r="BI42" s="818"/>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9"/>
      <c r="AL43" s="820"/>
      <c r="AM43" s="820"/>
      <c r="AN43" s="820"/>
      <c r="AO43" s="820"/>
      <c r="AP43" s="820"/>
      <c r="AQ43" s="820"/>
      <c r="AR43" s="820"/>
      <c r="AS43" s="820"/>
      <c r="AT43" s="820"/>
      <c r="AU43" s="820"/>
      <c r="AV43" s="820"/>
      <c r="AW43" s="820"/>
      <c r="AX43" s="820"/>
      <c r="AY43" s="820"/>
      <c r="AZ43" s="821"/>
      <c r="BA43" s="821"/>
      <c r="BB43" s="821"/>
      <c r="BC43" s="821"/>
      <c r="BD43" s="821"/>
      <c r="BE43" s="817"/>
      <c r="BF43" s="817"/>
      <c r="BG43" s="817"/>
      <c r="BH43" s="817"/>
      <c r="BI43" s="818"/>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9"/>
      <c r="AL44" s="820"/>
      <c r="AM44" s="820"/>
      <c r="AN44" s="820"/>
      <c r="AO44" s="820"/>
      <c r="AP44" s="820"/>
      <c r="AQ44" s="820"/>
      <c r="AR44" s="820"/>
      <c r="AS44" s="820"/>
      <c r="AT44" s="820"/>
      <c r="AU44" s="820"/>
      <c r="AV44" s="820"/>
      <c r="AW44" s="820"/>
      <c r="AX44" s="820"/>
      <c r="AY44" s="820"/>
      <c r="AZ44" s="821"/>
      <c r="BA44" s="821"/>
      <c r="BB44" s="821"/>
      <c r="BC44" s="821"/>
      <c r="BD44" s="821"/>
      <c r="BE44" s="817"/>
      <c r="BF44" s="817"/>
      <c r="BG44" s="817"/>
      <c r="BH44" s="817"/>
      <c r="BI44" s="818"/>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9"/>
      <c r="AL45" s="820"/>
      <c r="AM45" s="820"/>
      <c r="AN45" s="820"/>
      <c r="AO45" s="820"/>
      <c r="AP45" s="820"/>
      <c r="AQ45" s="820"/>
      <c r="AR45" s="820"/>
      <c r="AS45" s="820"/>
      <c r="AT45" s="820"/>
      <c r="AU45" s="820"/>
      <c r="AV45" s="820"/>
      <c r="AW45" s="820"/>
      <c r="AX45" s="820"/>
      <c r="AY45" s="820"/>
      <c r="AZ45" s="821"/>
      <c r="BA45" s="821"/>
      <c r="BB45" s="821"/>
      <c r="BC45" s="821"/>
      <c r="BD45" s="821"/>
      <c r="BE45" s="817"/>
      <c r="BF45" s="817"/>
      <c r="BG45" s="817"/>
      <c r="BH45" s="817"/>
      <c r="BI45" s="818"/>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9"/>
      <c r="AL46" s="820"/>
      <c r="AM46" s="820"/>
      <c r="AN46" s="820"/>
      <c r="AO46" s="820"/>
      <c r="AP46" s="820"/>
      <c r="AQ46" s="820"/>
      <c r="AR46" s="820"/>
      <c r="AS46" s="820"/>
      <c r="AT46" s="820"/>
      <c r="AU46" s="820"/>
      <c r="AV46" s="820"/>
      <c r="AW46" s="820"/>
      <c r="AX46" s="820"/>
      <c r="AY46" s="820"/>
      <c r="AZ46" s="821"/>
      <c r="BA46" s="821"/>
      <c r="BB46" s="821"/>
      <c r="BC46" s="821"/>
      <c r="BD46" s="821"/>
      <c r="BE46" s="817"/>
      <c r="BF46" s="817"/>
      <c r="BG46" s="817"/>
      <c r="BH46" s="817"/>
      <c r="BI46" s="818"/>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9"/>
      <c r="AL47" s="820"/>
      <c r="AM47" s="820"/>
      <c r="AN47" s="820"/>
      <c r="AO47" s="820"/>
      <c r="AP47" s="820"/>
      <c r="AQ47" s="820"/>
      <c r="AR47" s="820"/>
      <c r="AS47" s="820"/>
      <c r="AT47" s="820"/>
      <c r="AU47" s="820"/>
      <c r="AV47" s="820"/>
      <c r="AW47" s="820"/>
      <c r="AX47" s="820"/>
      <c r="AY47" s="820"/>
      <c r="AZ47" s="821"/>
      <c r="BA47" s="821"/>
      <c r="BB47" s="821"/>
      <c r="BC47" s="821"/>
      <c r="BD47" s="821"/>
      <c r="BE47" s="817"/>
      <c r="BF47" s="817"/>
      <c r="BG47" s="817"/>
      <c r="BH47" s="817"/>
      <c r="BI47" s="818"/>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9"/>
      <c r="AL48" s="820"/>
      <c r="AM48" s="820"/>
      <c r="AN48" s="820"/>
      <c r="AO48" s="820"/>
      <c r="AP48" s="820"/>
      <c r="AQ48" s="820"/>
      <c r="AR48" s="820"/>
      <c r="AS48" s="820"/>
      <c r="AT48" s="820"/>
      <c r="AU48" s="820"/>
      <c r="AV48" s="820"/>
      <c r="AW48" s="820"/>
      <c r="AX48" s="820"/>
      <c r="AY48" s="820"/>
      <c r="AZ48" s="821"/>
      <c r="BA48" s="821"/>
      <c r="BB48" s="821"/>
      <c r="BC48" s="821"/>
      <c r="BD48" s="821"/>
      <c r="BE48" s="817"/>
      <c r="BF48" s="817"/>
      <c r="BG48" s="817"/>
      <c r="BH48" s="817"/>
      <c r="BI48" s="818"/>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9"/>
      <c r="AL49" s="820"/>
      <c r="AM49" s="820"/>
      <c r="AN49" s="820"/>
      <c r="AO49" s="820"/>
      <c r="AP49" s="820"/>
      <c r="AQ49" s="820"/>
      <c r="AR49" s="820"/>
      <c r="AS49" s="820"/>
      <c r="AT49" s="820"/>
      <c r="AU49" s="820"/>
      <c r="AV49" s="820"/>
      <c r="AW49" s="820"/>
      <c r="AX49" s="820"/>
      <c r="AY49" s="820"/>
      <c r="AZ49" s="821"/>
      <c r="BA49" s="821"/>
      <c r="BB49" s="821"/>
      <c r="BC49" s="821"/>
      <c r="BD49" s="821"/>
      <c r="BE49" s="817"/>
      <c r="BF49" s="817"/>
      <c r="BG49" s="817"/>
      <c r="BH49" s="817"/>
      <c r="BI49" s="818"/>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2"/>
      <c r="R50" s="823"/>
      <c r="S50" s="823"/>
      <c r="T50" s="823"/>
      <c r="U50" s="823"/>
      <c r="V50" s="823"/>
      <c r="W50" s="823"/>
      <c r="X50" s="823"/>
      <c r="Y50" s="823"/>
      <c r="Z50" s="823"/>
      <c r="AA50" s="823"/>
      <c r="AB50" s="823"/>
      <c r="AC50" s="823"/>
      <c r="AD50" s="823"/>
      <c r="AE50" s="824"/>
      <c r="AF50" s="749"/>
      <c r="AG50" s="750"/>
      <c r="AH50" s="750"/>
      <c r="AI50" s="750"/>
      <c r="AJ50" s="751"/>
      <c r="AK50" s="825"/>
      <c r="AL50" s="823"/>
      <c r="AM50" s="823"/>
      <c r="AN50" s="823"/>
      <c r="AO50" s="823"/>
      <c r="AP50" s="823"/>
      <c r="AQ50" s="823"/>
      <c r="AR50" s="823"/>
      <c r="AS50" s="823"/>
      <c r="AT50" s="823"/>
      <c r="AU50" s="823"/>
      <c r="AV50" s="823"/>
      <c r="AW50" s="823"/>
      <c r="AX50" s="823"/>
      <c r="AY50" s="823"/>
      <c r="AZ50" s="826"/>
      <c r="BA50" s="826"/>
      <c r="BB50" s="826"/>
      <c r="BC50" s="826"/>
      <c r="BD50" s="826"/>
      <c r="BE50" s="817"/>
      <c r="BF50" s="817"/>
      <c r="BG50" s="817"/>
      <c r="BH50" s="817"/>
      <c r="BI50" s="818"/>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2"/>
      <c r="R51" s="823"/>
      <c r="S51" s="823"/>
      <c r="T51" s="823"/>
      <c r="U51" s="823"/>
      <c r="V51" s="823"/>
      <c r="W51" s="823"/>
      <c r="X51" s="823"/>
      <c r="Y51" s="823"/>
      <c r="Z51" s="823"/>
      <c r="AA51" s="823"/>
      <c r="AB51" s="823"/>
      <c r="AC51" s="823"/>
      <c r="AD51" s="823"/>
      <c r="AE51" s="824"/>
      <c r="AF51" s="749"/>
      <c r="AG51" s="750"/>
      <c r="AH51" s="750"/>
      <c r="AI51" s="750"/>
      <c r="AJ51" s="751"/>
      <c r="AK51" s="825"/>
      <c r="AL51" s="823"/>
      <c r="AM51" s="823"/>
      <c r="AN51" s="823"/>
      <c r="AO51" s="823"/>
      <c r="AP51" s="823"/>
      <c r="AQ51" s="823"/>
      <c r="AR51" s="823"/>
      <c r="AS51" s="823"/>
      <c r="AT51" s="823"/>
      <c r="AU51" s="823"/>
      <c r="AV51" s="823"/>
      <c r="AW51" s="823"/>
      <c r="AX51" s="823"/>
      <c r="AY51" s="823"/>
      <c r="AZ51" s="826"/>
      <c r="BA51" s="826"/>
      <c r="BB51" s="826"/>
      <c r="BC51" s="826"/>
      <c r="BD51" s="826"/>
      <c r="BE51" s="817"/>
      <c r="BF51" s="817"/>
      <c r="BG51" s="817"/>
      <c r="BH51" s="817"/>
      <c r="BI51" s="818"/>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2"/>
      <c r="R52" s="823"/>
      <c r="S52" s="823"/>
      <c r="T52" s="823"/>
      <c r="U52" s="823"/>
      <c r="V52" s="823"/>
      <c r="W52" s="823"/>
      <c r="X52" s="823"/>
      <c r="Y52" s="823"/>
      <c r="Z52" s="823"/>
      <c r="AA52" s="823"/>
      <c r="AB52" s="823"/>
      <c r="AC52" s="823"/>
      <c r="AD52" s="823"/>
      <c r="AE52" s="824"/>
      <c r="AF52" s="749"/>
      <c r="AG52" s="750"/>
      <c r="AH52" s="750"/>
      <c r="AI52" s="750"/>
      <c r="AJ52" s="751"/>
      <c r="AK52" s="825"/>
      <c r="AL52" s="823"/>
      <c r="AM52" s="823"/>
      <c r="AN52" s="823"/>
      <c r="AO52" s="823"/>
      <c r="AP52" s="823"/>
      <c r="AQ52" s="823"/>
      <c r="AR52" s="823"/>
      <c r="AS52" s="823"/>
      <c r="AT52" s="823"/>
      <c r="AU52" s="823"/>
      <c r="AV52" s="823"/>
      <c r="AW52" s="823"/>
      <c r="AX52" s="823"/>
      <c r="AY52" s="823"/>
      <c r="AZ52" s="826"/>
      <c r="BA52" s="826"/>
      <c r="BB52" s="826"/>
      <c r="BC52" s="826"/>
      <c r="BD52" s="826"/>
      <c r="BE52" s="817"/>
      <c r="BF52" s="817"/>
      <c r="BG52" s="817"/>
      <c r="BH52" s="817"/>
      <c r="BI52" s="818"/>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2"/>
      <c r="R53" s="823"/>
      <c r="S53" s="823"/>
      <c r="T53" s="823"/>
      <c r="U53" s="823"/>
      <c r="V53" s="823"/>
      <c r="W53" s="823"/>
      <c r="X53" s="823"/>
      <c r="Y53" s="823"/>
      <c r="Z53" s="823"/>
      <c r="AA53" s="823"/>
      <c r="AB53" s="823"/>
      <c r="AC53" s="823"/>
      <c r="AD53" s="823"/>
      <c r="AE53" s="824"/>
      <c r="AF53" s="749"/>
      <c r="AG53" s="750"/>
      <c r="AH53" s="750"/>
      <c r="AI53" s="750"/>
      <c r="AJ53" s="751"/>
      <c r="AK53" s="825"/>
      <c r="AL53" s="823"/>
      <c r="AM53" s="823"/>
      <c r="AN53" s="823"/>
      <c r="AO53" s="823"/>
      <c r="AP53" s="823"/>
      <c r="AQ53" s="823"/>
      <c r="AR53" s="823"/>
      <c r="AS53" s="823"/>
      <c r="AT53" s="823"/>
      <c r="AU53" s="823"/>
      <c r="AV53" s="823"/>
      <c r="AW53" s="823"/>
      <c r="AX53" s="823"/>
      <c r="AY53" s="823"/>
      <c r="AZ53" s="826"/>
      <c r="BA53" s="826"/>
      <c r="BB53" s="826"/>
      <c r="BC53" s="826"/>
      <c r="BD53" s="826"/>
      <c r="BE53" s="817"/>
      <c r="BF53" s="817"/>
      <c r="BG53" s="817"/>
      <c r="BH53" s="817"/>
      <c r="BI53" s="818"/>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2"/>
      <c r="R54" s="823"/>
      <c r="S54" s="823"/>
      <c r="T54" s="823"/>
      <c r="U54" s="823"/>
      <c r="V54" s="823"/>
      <c r="W54" s="823"/>
      <c r="X54" s="823"/>
      <c r="Y54" s="823"/>
      <c r="Z54" s="823"/>
      <c r="AA54" s="823"/>
      <c r="AB54" s="823"/>
      <c r="AC54" s="823"/>
      <c r="AD54" s="823"/>
      <c r="AE54" s="824"/>
      <c r="AF54" s="749"/>
      <c r="AG54" s="750"/>
      <c r="AH54" s="750"/>
      <c r="AI54" s="750"/>
      <c r="AJ54" s="751"/>
      <c r="AK54" s="825"/>
      <c r="AL54" s="823"/>
      <c r="AM54" s="823"/>
      <c r="AN54" s="823"/>
      <c r="AO54" s="823"/>
      <c r="AP54" s="823"/>
      <c r="AQ54" s="823"/>
      <c r="AR54" s="823"/>
      <c r="AS54" s="823"/>
      <c r="AT54" s="823"/>
      <c r="AU54" s="823"/>
      <c r="AV54" s="823"/>
      <c r="AW54" s="823"/>
      <c r="AX54" s="823"/>
      <c r="AY54" s="823"/>
      <c r="AZ54" s="826"/>
      <c r="BA54" s="826"/>
      <c r="BB54" s="826"/>
      <c r="BC54" s="826"/>
      <c r="BD54" s="826"/>
      <c r="BE54" s="817"/>
      <c r="BF54" s="817"/>
      <c r="BG54" s="817"/>
      <c r="BH54" s="817"/>
      <c r="BI54" s="818"/>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2"/>
      <c r="R55" s="823"/>
      <c r="S55" s="823"/>
      <c r="T55" s="823"/>
      <c r="U55" s="823"/>
      <c r="V55" s="823"/>
      <c r="W55" s="823"/>
      <c r="X55" s="823"/>
      <c r="Y55" s="823"/>
      <c r="Z55" s="823"/>
      <c r="AA55" s="823"/>
      <c r="AB55" s="823"/>
      <c r="AC55" s="823"/>
      <c r="AD55" s="823"/>
      <c r="AE55" s="824"/>
      <c r="AF55" s="749"/>
      <c r="AG55" s="750"/>
      <c r="AH55" s="750"/>
      <c r="AI55" s="750"/>
      <c r="AJ55" s="751"/>
      <c r="AK55" s="825"/>
      <c r="AL55" s="823"/>
      <c r="AM55" s="823"/>
      <c r="AN55" s="823"/>
      <c r="AO55" s="823"/>
      <c r="AP55" s="823"/>
      <c r="AQ55" s="823"/>
      <c r="AR55" s="823"/>
      <c r="AS55" s="823"/>
      <c r="AT55" s="823"/>
      <c r="AU55" s="823"/>
      <c r="AV55" s="823"/>
      <c r="AW55" s="823"/>
      <c r="AX55" s="823"/>
      <c r="AY55" s="823"/>
      <c r="AZ55" s="826"/>
      <c r="BA55" s="826"/>
      <c r="BB55" s="826"/>
      <c r="BC55" s="826"/>
      <c r="BD55" s="826"/>
      <c r="BE55" s="817"/>
      <c r="BF55" s="817"/>
      <c r="BG55" s="817"/>
      <c r="BH55" s="817"/>
      <c r="BI55" s="818"/>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2"/>
      <c r="R56" s="823"/>
      <c r="S56" s="823"/>
      <c r="T56" s="823"/>
      <c r="U56" s="823"/>
      <c r="V56" s="823"/>
      <c r="W56" s="823"/>
      <c r="X56" s="823"/>
      <c r="Y56" s="823"/>
      <c r="Z56" s="823"/>
      <c r="AA56" s="823"/>
      <c r="AB56" s="823"/>
      <c r="AC56" s="823"/>
      <c r="AD56" s="823"/>
      <c r="AE56" s="824"/>
      <c r="AF56" s="749"/>
      <c r="AG56" s="750"/>
      <c r="AH56" s="750"/>
      <c r="AI56" s="750"/>
      <c r="AJ56" s="751"/>
      <c r="AK56" s="825"/>
      <c r="AL56" s="823"/>
      <c r="AM56" s="823"/>
      <c r="AN56" s="823"/>
      <c r="AO56" s="823"/>
      <c r="AP56" s="823"/>
      <c r="AQ56" s="823"/>
      <c r="AR56" s="823"/>
      <c r="AS56" s="823"/>
      <c r="AT56" s="823"/>
      <c r="AU56" s="823"/>
      <c r="AV56" s="823"/>
      <c r="AW56" s="823"/>
      <c r="AX56" s="823"/>
      <c r="AY56" s="823"/>
      <c r="AZ56" s="826"/>
      <c r="BA56" s="826"/>
      <c r="BB56" s="826"/>
      <c r="BC56" s="826"/>
      <c r="BD56" s="826"/>
      <c r="BE56" s="817"/>
      <c r="BF56" s="817"/>
      <c r="BG56" s="817"/>
      <c r="BH56" s="817"/>
      <c r="BI56" s="818"/>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2"/>
      <c r="R57" s="823"/>
      <c r="S57" s="823"/>
      <c r="T57" s="823"/>
      <c r="U57" s="823"/>
      <c r="V57" s="823"/>
      <c r="W57" s="823"/>
      <c r="X57" s="823"/>
      <c r="Y57" s="823"/>
      <c r="Z57" s="823"/>
      <c r="AA57" s="823"/>
      <c r="AB57" s="823"/>
      <c r="AC57" s="823"/>
      <c r="AD57" s="823"/>
      <c r="AE57" s="824"/>
      <c r="AF57" s="749"/>
      <c r="AG57" s="750"/>
      <c r="AH57" s="750"/>
      <c r="AI57" s="750"/>
      <c r="AJ57" s="751"/>
      <c r="AK57" s="825"/>
      <c r="AL57" s="823"/>
      <c r="AM57" s="823"/>
      <c r="AN57" s="823"/>
      <c r="AO57" s="823"/>
      <c r="AP57" s="823"/>
      <c r="AQ57" s="823"/>
      <c r="AR57" s="823"/>
      <c r="AS57" s="823"/>
      <c r="AT57" s="823"/>
      <c r="AU57" s="823"/>
      <c r="AV57" s="823"/>
      <c r="AW57" s="823"/>
      <c r="AX57" s="823"/>
      <c r="AY57" s="823"/>
      <c r="AZ57" s="826"/>
      <c r="BA57" s="826"/>
      <c r="BB57" s="826"/>
      <c r="BC57" s="826"/>
      <c r="BD57" s="826"/>
      <c r="BE57" s="817"/>
      <c r="BF57" s="817"/>
      <c r="BG57" s="817"/>
      <c r="BH57" s="817"/>
      <c r="BI57" s="818"/>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2"/>
      <c r="R58" s="823"/>
      <c r="S58" s="823"/>
      <c r="T58" s="823"/>
      <c r="U58" s="823"/>
      <c r="V58" s="823"/>
      <c r="W58" s="823"/>
      <c r="X58" s="823"/>
      <c r="Y58" s="823"/>
      <c r="Z58" s="823"/>
      <c r="AA58" s="823"/>
      <c r="AB58" s="823"/>
      <c r="AC58" s="823"/>
      <c r="AD58" s="823"/>
      <c r="AE58" s="824"/>
      <c r="AF58" s="749"/>
      <c r="AG58" s="750"/>
      <c r="AH58" s="750"/>
      <c r="AI58" s="750"/>
      <c r="AJ58" s="751"/>
      <c r="AK58" s="825"/>
      <c r="AL58" s="823"/>
      <c r="AM58" s="823"/>
      <c r="AN58" s="823"/>
      <c r="AO58" s="823"/>
      <c r="AP58" s="823"/>
      <c r="AQ58" s="823"/>
      <c r="AR58" s="823"/>
      <c r="AS58" s="823"/>
      <c r="AT58" s="823"/>
      <c r="AU58" s="823"/>
      <c r="AV58" s="823"/>
      <c r="AW58" s="823"/>
      <c r="AX58" s="823"/>
      <c r="AY58" s="823"/>
      <c r="AZ58" s="826"/>
      <c r="BA58" s="826"/>
      <c r="BB58" s="826"/>
      <c r="BC58" s="826"/>
      <c r="BD58" s="826"/>
      <c r="BE58" s="817"/>
      <c r="BF58" s="817"/>
      <c r="BG58" s="817"/>
      <c r="BH58" s="817"/>
      <c r="BI58" s="818"/>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2"/>
      <c r="R59" s="823"/>
      <c r="S59" s="823"/>
      <c r="T59" s="823"/>
      <c r="U59" s="823"/>
      <c r="V59" s="823"/>
      <c r="W59" s="823"/>
      <c r="X59" s="823"/>
      <c r="Y59" s="823"/>
      <c r="Z59" s="823"/>
      <c r="AA59" s="823"/>
      <c r="AB59" s="823"/>
      <c r="AC59" s="823"/>
      <c r="AD59" s="823"/>
      <c r="AE59" s="824"/>
      <c r="AF59" s="749"/>
      <c r="AG59" s="750"/>
      <c r="AH59" s="750"/>
      <c r="AI59" s="750"/>
      <c r="AJ59" s="751"/>
      <c r="AK59" s="825"/>
      <c r="AL59" s="823"/>
      <c r="AM59" s="823"/>
      <c r="AN59" s="823"/>
      <c r="AO59" s="823"/>
      <c r="AP59" s="823"/>
      <c r="AQ59" s="823"/>
      <c r="AR59" s="823"/>
      <c r="AS59" s="823"/>
      <c r="AT59" s="823"/>
      <c r="AU59" s="823"/>
      <c r="AV59" s="823"/>
      <c r="AW59" s="823"/>
      <c r="AX59" s="823"/>
      <c r="AY59" s="823"/>
      <c r="AZ59" s="826"/>
      <c r="BA59" s="826"/>
      <c r="BB59" s="826"/>
      <c r="BC59" s="826"/>
      <c r="BD59" s="826"/>
      <c r="BE59" s="817"/>
      <c r="BF59" s="817"/>
      <c r="BG59" s="817"/>
      <c r="BH59" s="817"/>
      <c r="BI59" s="818"/>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2"/>
      <c r="R60" s="823"/>
      <c r="S60" s="823"/>
      <c r="T60" s="823"/>
      <c r="U60" s="823"/>
      <c r="V60" s="823"/>
      <c r="W60" s="823"/>
      <c r="X60" s="823"/>
      <c r="Y60" s="823"/>
      <c r="Z60" s="823"/>
      <c r="AA60" s="823"/>
      <c r="AB60" s="823"/>
      <c r="AC60" s="823"/>
      <c r="AD60" s="823"/>
      <c r="AE60" s="824"/>
      <c r="AF60" s="749"/>
      <c r="AG60" s="750"/>
      <c r="AH60" s="750"/>
      <c r="AI60" s="750"/>
      <c r="AJ60" s="751"/>
      <c r="AK60" s="825"/>
      <c r="AL60" s="823"/>
      <c r="AM60" s="823"/>
      <c r="AN60" s="823"/>
      <c r="AO60" s="823"/>
      <c r="AP60" s="823"/>
      <c r="AQ60" s="823"/>
      <c r="AR60" s="823"/>
      <c r="AS60" s="823"/>
      <c r="AT60" s="823"/>
      <c r="AU60" s="823"/>
      <c r="AV60" s="823"/>
      <c r="AW60" s="823"/>
      <c r="AX60" s="823"/>
      <c r="AY60" s="823"/>
      <c r="AZ60" s="826"/>
      <c r="BA60" s="826"/>
      <c r="BB60" s="826"/>
      <c r="BC60" s="826"/>
      <c r="BD60" s="826"/>
      <c r="BE60" s="817"/>
      <c r="BF60" s="817"/>
      <c r="BG60" s="817"/>
      <c r="BH60" s="817"/>
      <c r="BI60" s="818"/>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2"/>
      <c r="R61" s="823"/>
      <c r="S61" s="823"/>
      <c r="T61" s="823"/>
      <c r="U61" s="823"/>
      <c r="V61" s="823"/>
      <c r="W61" s="823"/>
      <c r="X61" s="823"/>
      <c r="Y61" s="823"/>
      <c r="Z61" s="823"/>
      <c r="AA61" s="823"/>
      <c r="AB61" s="823"/>
      <c r="AC61" s="823"/>
      <c r="AD61" s="823"/>
      <c r="AE61" s="824"/>
      <c r="AF61" s="749"/>
      <c r="AG61" s="750"/>
      <c r="AH61" s="750"/>
      <c r="AI61" s="750"/>
      <c r="AJ61" s="751"/>
      <c r="AK61" s="825"/>
      <c r="AL61" s="823"/>
      <c r="AM61" s="823"/>
      <c r="AN61" s="823"/>
      <c r="AO61" s="823"/>
      <c r="AP61" s="823"/>
      <c r="AQ61" s="823"/>
      <c r="AR61" s="823"/>
      <c r="AS61" s="823"/>
      <c r="AT61" s="823"/>
      <c r="AU61" s="823"/>
      <c r="AV61" s="823"/>
      <c r="AW61" s="823"/>
      <c r="AX61" s="823"/>
      <c r="AY61" s="823"/>
      <c r="AZ61" s="826"/>
      <c r="BA61" s="826"/>
      <c r="BB61" s="826"/>
      <c r="BC61" s="826"/>
      <c r="BD61" s="826"/>
      <c r="BE61" s="817"/>
      <c r="BF61" s="817"/>
      <c r="BG61" s="817"/>
      <c r="BH61" s="817"/>
      <c r="BI61" s="818"/>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2"/>
      <c r="R62" s="823"/>
      <c r="S62" s="823"/>
      <c r="T62" s="823"/>
      <c r="U62" s="823"/>
      <c r="V62" s="823"/>
      <c r="W62" s="823"/>
      <c r="X62" s="823"/>
      <c r="Y62" s="823"/>
      <c r="Z62" s="823"/>
      <c r="AA62" s="823"/>
      <c r="AB62" s="823"/>
      <c r="AC62" s="823"/>
      <c r="AD62" s="823"/>
      <c r="AE62" s="824"/>
      <c r="AF62" s="749"/>
      <c r="AG62" s="750"/>
      <c r="AH62" s="750"/>
      <c r="AI62" s="750"/>
      <c r="AJ62" s="751"/>
      <c r="AK62" s="825"/>
      <c r="AL62" s="823"/>
      <c r="AM62" s="823"/>
      <c r="AN62" s="823"/>
      <c r="AO62" s="823"/>
      <c r="AP62" s="823"/>
      <c r="AQ62" s="823"/>
      <c r="AR62" s="823"/>
      <c r="AS62" s="823"/>
      <c r="AT62" s="823"/>
      <c r="AU62" s="823"/>
      <c r="AV62" s="823"/>
      <c r="AW62" s="823"/>
      <c r="AX62" s="823"/>
      <c r="AY62" s="823"/>
      <c r="AZ62" s="826"/>
      <c r="BA62" s="826"/>
      <c r="BB62" s="826"/>
      <c r="BC62" s="826"/>
      <c r="BD62" s="826"/>
      <c r="BE62" s="817"/>
      <c r="BF62" s="817"/>
      <c r="BG62" s="817"/>
      <c r="BH62" s="817"/>
      <c r="BI62" s="818"/>
      <c r="BJ62" s="834" t="s">
        <v>384</v>
      </c>
      <c r="BK62" s="796"/>
      <c r="BL62" s="796"/>
      <c r="BM62" s="796"/>
      <c r="BN62" s="797"/>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361</v>
      </c>
      <c r="B63" s="778" t="s">
        <v>385</v>
      </c>
      <c r="C63" s="779"/>
      <c r="D63" s="779"/>
      <c r="E63" s="779"/>
      <c r="F63" s="779"/>
      <c r="G63" s="779"/>
      <c r="H63" s="779"/>
      <c r="I63" s="779"/>
      <c r="J63" s="779"/>
      <c r="K63" s="779"/>
      <c r="L63" s="779"/>
      <c r="M63" s="779"/>
      <c r="N63" s="779"/>
      <c r="O63" s="779"/>
      <c r="P63" s="780"/>
      <c r="Q63" s="827"/>
      <c r="R63" s="828"/>
      <c r="S63" s="828"/>
      <c r="T63" s="828"/>
      <c r="U63" s="828"/>
      <c r="V63" s="828"/>
      <c r="W63" s="828"/>
      <c r="X63" s="828"/>
      <c r="Y63" s="828"/>
      <c r="Z63" s="828"/>
      <c r="AA63" s="828"/>
      <c r="AB63" s="828"/>
      <c r="AC63" s="828"/>
      <c r="AD63" s="828"/>
      <c r="AE63" s="829"/>
      <c r="AF63" s="830">
        <v>6120</v>
      </c>
      <c r="AG63" s="831"/>
      <c r="AH63" s="831"/>
      <c r="AI63" s="831"/>
      <c r="AJ63" s="832"/>
      <c r="AK63" s="833"/>
      <c r="AL63" s="828"/>
      <c r="AM63" s="828"/>
      <c r="AN63" s="828"/>
      <c r="AO63" s="828"/>
      <c r="AP63" s="831">
        <v>25212</v>
      </c>
      <c r="AQ63" s="831"/>
      <c r="AR63" s="831"/>
      <c r="AS63" s="831"/>
      <c r="AT63" s="831"/>
      <c r="AU63" s="831">
        <v>15626</v>
      </c>
      <c r="AV63" s="831"/>
      <c r="AW63" s="831"/>
      <c r="AX63" s="831"/>
      <c r="AY63" s="831"/>
      <c r="AZ63" s="835"/>
      <c r="BA63" s="835"/>
      <c r="BB63" s="835"/>
      <c r="BC63" s="835"/>
      <c r="BD63" s="835"/>
      <c r="BE63" s="836"/>
      <c r="BF63" s="836"/>
      <c r="BG63" s="836"/>
      <c r="BH63" s="836"/>
      <c r="BI63" s="837"/>
      <c r="BJ63" s="838" t="s">
        <v>108</v>
      </c>
      <c r="BK63" s="839"/>
      <c r="BL63" s="839"/>
      <c r="BM63" s="839"/>
      <c r="BN63" s="840"/>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387</v>
      </c>
      <c r="B66" s="729"/>
      <c r="C66" s="729"/>
      <c r="D66" s="729"/>
      <c r="E66" s="729"/>
      <c r="F66" s="729"/>
      <c r="G66" s="729"/>
      <c r="H66" s="729"/>
      <c r="I66" s="729"/>
      <c r="J66" s="729"/>
      <c r="K66" s="729"/>
      <c r="L66" s="729"/>
      <c r="M66" s="729"/>
      <c r="N66" s="729"/>
      <c r="O66" s="729"/>
      <c r="P66" s="730"/>
      <c r="Q66" s="705" t="s">
        <v>365</v>
      </c>
      <c r="R66" s="706"/>
      <c r="S66" s="706"/>
      <c r="T66" s="706"/>
      <c r="U66" s="707"/>
      <c r="V66" s="705" t="s">
        <v>366</v>
      </c>
      <c r="W66" s="706"/>
      <c r="X66" s="706"/>
      <c r="Y66" s="706"/>
      <c r="Z66" s="707"/>
      <c r="AA66" s="705" t="s">
        <v>367</v>
      </c>
      <c r="AB66" s="706"/>
      <c r="AC66" s="706"/>
      <c r="AD66" s="706"/>
      <c r="AE66" s="707"/>
      <c r="AF66" s="841" t="s">
        <v>368</v>
      </c>
      <c r="AG66" s="802"/>
      <c r="AH66" s="802"/>
      <c r="AI66" s="802"/>
      <c r="AJ66" s="842"/>
      <c r="AK66" s="705" t="s">
        <v>369</v>
      </c>
      <c r="AL66" s="729"/>
      <c r="AM66" s="729"/>
      <c r="AN66" s="729"/>
      <c r="AO66" s="730"/>
      <c r="AP66" s="705" t="s">
        <v>370</v>
      </c>
      <c r="AQ66" s="706"/>
      <c r="AR66" s="706"/>
      <c r="AS66" s="706"/>
      <c r="AT66" s="707"/>
      <c r="AU66" s="705" t="s">
        <v>388</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3"/>
      <c r="AG67" s="805"/>
      <c r="AH67" s="805"/>
      <c r="AI67" s="805"/>
      <c r="AJ67" s="844"/>
      <c r="AK67" s="845"/>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7"/>
    </row>
    <row r="68" spans="1:131" s="198" customFormat="1" ht="26.25" customHeight="1" thickTop="1">
      <c r="A68" s="209">
        <v>1</v>
      </c>
      <c r="B68" s="858" t="s">
        <v>560</v>
      </c>
      <c r="C68" s="859"/>
      <c r="D68" s="859"/>
      <c r="E68" s="859"/>
      <c r="F68" s="859"/>
      <c r="G68" s="859"/>
      <c r="H68" s="859"/>
      <c r="I68" s="859"/>
      <c r="J68" s="859"/>
      <c r="K68" s="859"/>
      <c r="L68" s="859"/>
      <c r="M68" s="859"/>
      <c r="N68" s="859"/>
      <c r="O68" s="859"/>
      <c r="P68" s="860"/>
      <c r="Q68" s="861">
        <v>39</v>
      </c>
      <c r="R68" s="855"/>
      <c r="S68" s="855"/>
      <c r="T68" s="855"/>
      <c r="U68" s="855"/>
      <c r="V68" s="855">
        <v>39</v>
      </c>
      <c r="W68" s="855"/>
      <c r="X68" s="855"/>
      <c r="Y68" s="855"/>
      <c r="Z68" s="855"/>
      <c r="AA68" s="855">
        <v>0</v>
      </c>
      <c r="AB68" s="855"/>
      <c r="AC68" s="855"/>
      <c r="AD68" s="855"/>
      <c r="AE68" s="855"/>
      <c r="AF68" s="855">
        <v>0</v>
      </c>
      <c r="AG68" s="855"/>
      <c r="AH68" s="855"/>
      <c r="AI68" s="855"/>
      <c r="AJ68" s="855"/>
      <c r="AK68" s="855">
        <v>8</v>
      </c>
      <c r="AL68" s="855"/>
      <c r="AM68" s="855"/>
      <c r="AN68" s="855"/>
      <c r="AO68" s="855"/>
      <c r="AP68" s="855" t="s">
        <v>561</v>
      </c>
      <c r="AQ68" s="855"/>
      <c r="AR68" s="855"/>
      <c r="AS68" s="855"/>
      <c r="AT68" s="855"/>
      <c r="AU68" s="855"/>
      <c r="AV68" s="855"/>
      <c r="AW68" s="855"/>
      <c r="AX68" s="855"/>
      <c r="AY68" s="855"/>
      <c r="AZ68" s="856" t="s">
        <v>562</v>
      </c>
      <c r="BA68" s="856"/>
      <c r="BB68" s="856"/>
      <c r="BC68" s="856"/>
      <c r="BD68" s="857"/>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7"/>
    </row>
    <row r="69" spans="1:131" s="198" customFormat="1" ht="26.25" customHeight="1">
      <c r="A69" s="212">
        <v>2</v>
      </c>
      <c r="B69" s="862" t="s">
        <v>563</v>
      </c>
      <c r="C69" s="863"/>
      <c r="D69" s="863"/>
      <c r="E69" s="863"/>
      <c r="F69" s="863"/>
      <c r="G69" s="863"/>
      <c r="H69" s="863"/>
      <c r="I69" s="863"/>
      <c r="J69" s="863"/>
      <c r="K69" s="863"/>
      <c r="L69" s="863"/>
      <c r="M69" s="863"/>
      <c r="N69" s="863"/>
      <c r="O69" s="863"/>
      <c r="P69" s="864"/>
      <c r="Q69" s="865">
        <v>61</v>
      </c>
      <c r="R69" s="820"/>
      <c r="S69" s="820"/>
      <c r="T69" s="820"/>
      <c r="U69" s="820"/>
      <c r="V69" s="820">
        <v>50</v>
      </c>
      <c r="W69" s="820"/>
      <c r="X69" s="820"/>
      <c r="Y69" s="820"/>
      <c r="Z69" s="820"/>
      <c r="AA69" s="820">
        <v>11</v>
      </c>
      <c r="AB69" s="820"/>
      <c r="AC69" s="820"/>
      <c r="AD69" s="820"/>
      <c r="AE69" s="820"/>
      <c r="AF69" s="820">
        <v>11</v>
      </c>
      <c r="AG69" s="820"/>
      <c r="AH69" s="820"/>
      <c r="AI69" s="820"/>
      <c r="AJ69" s="820"/>
      <c r="AK69" s="820" t="s">
        <v>561</v>
      </c>
      <c r="AL69" s="820"/>
      <c r="AM69" s="820"/>
      <c r="AN69" s="820"/>
      <c r="AO69" s="820"/>
      <c r="AP69" s="820" t="s">
        <v>561</v>
      </c>
      <c r="AQ69" s="820"/>
      <c r="AR69" s="820"/>
      <c r="AS69" s="820"/>
      <c r="AT69" s="820"/>
      <c r="AU69" s="820"/>
      <c r="AV69" s="820"/>
      <c r="AW69" s="820"/>
      <c r="AX69" s="820"/>
      <c r="AY69" s="820"/>
      <c r="AZ69" s="866"/>
      <c r="BA69" s="866"/>
      <c r="BB69" s="866"/>
      <c r="BC69" s="866"/>
      <c r="BD69" s="867"/>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7"/>
    </row>
    <row r="70" spans="1:131" s="198" customFormat="1" ht="26.25" customHeight="1">
      <c r="A70" s="212">
        <v>3</v>
      </c>
      <c r="B70" s="862" t="s">
        <v>564</v>
      </c>
      <c r="C70" s="863"/>
      <c r="D70" s="863"/>
      <c r="E70" s="863"/>
      <c r="F70" s="863"/>
      <c r="G70" s="863"/>
      <c r="H70" s="863"/>
      <c r="I70" s="863"/>
      <c r="J70" s="863"/>
      <c r="K70" s="863"/>
      <c r="L70" s="863"/>
      <c r="M70" s="863"/>
      <c r="N70" s="863"/>
      <c r="O70" s="863"/>
      <c r="P70" s="864"/>
      <c r="Q70" s="865">
        <v>215</v>
      </c>
      <c r="R70" s="820"/>
      <c r="S70" s="820"/>
      <c r="T70" s="820"/>
      <c r="U70" s="820"/>
      <c r="V70" s="820">
        <v>160</v>
      </c>
      <c r="W70" s="820"/>
      <c r="X70" s="820"/>
      <c r="Y70" s="820"/>
      <c r="Z70" s="820"/>
      <c r="AA70" s="820">
        <v>55</v>
      </c>
      <c r="AB70" s="820"/>
      <c r="AC70" s="820"/>
      <c r="AD70" s="820"/>
      <c r="AE70" s="820"/>
      <c r="AF70" s="820">
        <v>55</v>
      </c>
      <c r="AG70" s="820"/>
      <c r="AH70" s="820"/>
      <c r="AI70" s="820"/>
      <c r="AJ70" s="820"/>
      <c r="AK70" s="820">
        <v>18</v>
      </c>
      <c r="AL70" s="820"/>
      <c r="AM70" s="820"/>
      <c r="AN70" s="820"/>
      <c r="AO70" s="820"/>
      <c r="AP70" s="820" t="s">
        <v>561</v>
      </c>
      <c r="AQ70" s="820"/>
      <c r="AR70" s="820"/>
      <c r="AS70" s="820"/>
      <c r="AT70" s="820"/>
      <c r="AU70" s="820"/>
      <c r="AV70" s="820"/>
      <c r="AW70" s="820"/>
      <c r="AX70" s="820"/>
      <c r="AY70" s="820"/>
      <c r="AZ70" s="866" t="s">
        <v>565</v>
      </c>
      <c r="BA70" s="866"/>
      <c r="BB70" s="866"/>
      <c r="BC70" s="866"/>
      <c r="BD70" s="867"/>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7"/>
    </row>
    <row r="71" spans="1:131" s="198" customFormat="1" ht="26.25" customHeight="1">
      <c r="A71" s="212">
        <v>4</v>
      </c>
      <c r="B71" s="862" t="s">
        <v>566</v>
      </c>
      <c r="C71" s="863"/>
      <c r="D71" s="863"/>
      <c r="E71" s="863"/>
      <c r="F71" s="863"/>
      <c r="G71" s="863"/>
      <c r="H71" s="863"/>
      <c r="I71" s="863"/>
      <c r="J71" s="863"/>
      <c r="K71" s="863"/>
      <c r="L71" s="863"/>
      <c r="M71" s="863"/>
      <c r="N71" s="863"/>
      <c r="O71" s="863"/>
      <c r="P71" s="864"/>
      <c r="Q71" s="865">
        <v>188181</v>
      </c>
      <c r="R71" s="820"/>
      <c r="S71" s="820"/>
      <c r="T71" s="820"/>
      <c r="U71" s="820"/>
      <c r="V71" s="820">
        <v>179413</v>
      </c>
      <c r="W71" s="820"/>
      <c r="X71" s="820"/>
      <c r="Y71" s="820"/>
      <c r="Z71" s="820"/>
      <c r="AA71" s="820">
        <v>8768</v>
      </c>
      <c r="AB71" s="820"/>
      <c r="AC71" s="820"/>
      <c r="AD71" s="820"/>
      <c r="AE71" s="820"/>
      <c r="AF71" s="820">
        <v>8768</v>
      </c>
      <c r="AG71" s="820"/>
      <c r="AH71" s="820"/>
      <c r="AI71" s="820"/>
      <c r="AJ71" s="820"/>
      <c r="AK71" s="820">
        <v>210</v>
      </c>
      <c r="AL71" s="820"/>
      <c r="AM71" s="820"/>
      <c r="AN71" s="820"/>
      <c r="AO71" s="820"/>
      <c r="AP71" s="820" t="s">
        <v>561</v>
      </c>
      <c r="AQ71" s="820"/>
      <c r="AR71" s="820"/>
      <c r="AS71" s="820"/>
      <c r="AT71" s="820"/>
      <c r="AU71" s="820"/>
      <c r="AV71" s="820"/>
      <c r="AW71" s="820"/>
      <c r="AX71" s="820"/>
      <c r="AY71" s="820"/>
      <c r="AZ71" s="866" t="s">
        <v>567</v>
      </c>
      <c r="BA71" s="866"/>
      <c r="BB71" s="866"/>
      <c r="BC71" s="866"/>
      <c r="BD71" s="867"/>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7"/>
    </row>
    <row r="72" spans="1:131" s="198" customFormat="1" ht="26.25" customHeight="1">
      <c r="A72" s="212">
        <v>5</v>
      </c>
      <c r="B72" s="862"/>
      <c r="C72" s="863"/>
      <c r="D72" s="863"/>
      <c r="E72" s="863"/>
      <c r="F72" s="863"/>
      <c r="G72" s="863"/>
      <c r="H72" s="863"/>
      <c r="I72" s="863"/>
      <c r="J72" s="863"/>
      <c r="K72" s="863"/>
      <c r="L72" s="863"/>
      <c r="M72" s="863"/>
      <c r="N72" s="863"/>
      <c r="O72" s="863"/>
      <c r="P72" s="864"/>
      <c r="Q72" s="865"/>
      <c r="R72" s="820"/>
      <c r="S72" s="820"/>
      <c r="T72" s="820"/>
      <c r="U72" s="820"/>
      <c r="V72" s="820"/>
      <c r="W72" s="820"/>
      <c r="X72" s="820"/>
      <c r="Y72" s="820"/>
      <c r="Z72" s="820"/>
      <c r="AA72" s="820"/>
      <c r="AB72" s="820"/>
      <c r="AC72" s="820"/>
      <c r="AD72" s="820"/>
      <c r="AE72" s="820"/>
      <c r="AF72" s="820"/>
      <c r="AG72" s="820"/>
      <c r="AH72" s="820"/>
      <c r="AI72" s="820"/>
      <c r="AJ72" s="820"/>
      <c r="AK72" s="820"/>
      <c r="AL72" s="820"/>
      <c r="AM72" s="820"/>
      <c r="AN72" s="820"/>
      <c r="AO72" s="820"/>
      <c r="AP72" s="820"/>
      <c r="AQ72" s="820"/>
      <c r="AR72" s="820"/>
      <c r="AS72" s="820"/>
      <c r="AT72" s="820"/>
      <c r="AU72" s="820"/>
      <c r="AV72" s="820"/>
      <c r="AW72" s="820"/>
      <c r="AX72" s="820"/>
      <c r="AY72" s="820"/>
      <c r="AZ72" s="866"/>
      <c r="BA72" s="866"/>
      <c r="BB72" s="866"/>
      <c r="BC72" s="866"/>
      <c r="BD72" s="867"/>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7"/>
    </row>
    <row r="73" spans="1:131" s="198" customFormat="1" ht="26.25" customHeight="1">
      <c r="A73" s="212">
        <v>6</v>
      </c>
      <c r="B73" s="862"/>
      <c r="C73" s="863"/>
      <c r="D73" s="863"/>
      <c r="E73" s="863"/>
      <c r="F73" s="863"/>
      <c r="G73" s="863"/>
      <c r="H73" s="863"/>
      <c r="I73" s="863"/>
      <c r="J73" s="863"/>
      <c r="K73" s="863"/>
      <c r="L73" s="863"/>
      <c r="M73" s="863"/>
      <c r="N73" s="863"/>
      <c r="O73" s="863"/>
      <c r="P73" s="864"/>
      <c r="Q73" s="865"/>
      <c r="R73" s="820"/>
      <c r="S73" s="820"/>
      <c r="T73" s="820"/>
      <c r="U73" s="820"/>
      <c r="V73" s="820"/>
      <c r="W73" s="820"/>
      <c r="X73" s="820"/>
      <c r="Y73" s="820"/>
      <c r="Z73" s="820"/>
      <c r="AA73" s="820"/>
      <c r="AB73" s="820"/>
      <c r="AC73" s="820"/>
      <c r="AD73" s="820"/>
      <c r="AE73" s="820"/>
      <c r="AF73" s="820"/>
      <c r="AG73" s="820"/>
      <c r="AH73" s="820"/>
      <c r="AI73" s="820"/>
      <c r="AJ73" s="820"/>
      <c r="AK73" s="820"/>
      <c r="AL73" s="820"/>
      <c r="AM73" s="820"/>
      <c r="AN73" s="820"/>
      <c r="AO73" s="820"/>
      <c r="AP73" s="820"/>
      <c r="AQ73" s="820"/>
      <c r="AR73" s="820"/>
      <c r="AS73" s="820"/>
      <c r="AT73" s="820"/>
      <c r="AU73" s="820"/>
      <c r="AV73" s="820"/>
      <c r="AW73" s="820"/>
      <c r="AX73" s="820"/>
      <c r="AY73" s="820"/>
      <c r="AZ73" s="866"/>
      <c r="BA73" s="866"/>
      <c r="BB73" s="866"/>
      <c r="BC73" s="866"/>
      <c r="BD73" s="867"/>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7"/>
    </row>
    <row r="74" spans="1:131" s="198" customFormat="1" ht="26.25" customHeight="1">
      <c r="A74" s="212">
        <v>7</v>
      </c>
      <c r="B74" s="862"/>
      <c r="C74" s="863"/>
      <c r="D74" s="863"/>
      <c r="E74" s="863"/>
      <c r="F74" s="863"/>
      <c r="G74" s="863"/>
      <c r="H74" s="863"/>
      <c r="I74" s="863"/>
      <c r="J74" s="863"/>
      <c r="K74" s="863"/>
      <c r="L74" s="863"/>
      <c r="M74" s="863"/>
      <c r="N74" s="863"/>
      <c r="O74" s="863"/>
      <c r="P74" s="864"/>
      <c r="Q74" s="865"/>
      <c r="R74" s="820"/>
      <c r="S74" s="820"/>
      <c r="T74" s="820"/>
      <c r="U74" s="820"/>
      <c r="V74" s="820"/>
      <c r="W74" s="820"/>
      <c r="X74" s="820"/>
      <c r="Y74" s="820"/>
      <c r="Z74" s="820"/>
      <c r="AA74" s="820"/>
      <c r="AB74" s="820"/>
      <c r="AC74" s="820"/>
      <c r="AD74" s="820"/>
      <c r="AE74" s="820"/>
      <c r="AF74" s="820"/>
      <c r="AG74" s="820"/>
      <c r="AH74" s="820"/>
      <c r="AI74" s="820"/>
      <c r="AJ74" s="820"/>
      <c r="AK74" s="820"/>
      <c r="AL74" s="820"/>
      <c r="AM74" s="820"/>
      <c r="AN74" s="820"/>
      <c r="AO74" s="820"/>
      <c r="AP74" s="820"/>
      <c r="AQ74" s="820"/>
      <c r="AR74" s="820"/>
      <c r="AS74" s="820"/>
      <c r="AT74" s="820"/>
      <c r="AU74" s="820"/>
      <c r="AV74" s="820"/>
      <c r="AW74" s="820"/>
      <c r="AX74" s="820"/>
      <c r="AY74" s="820"/>
      <c r="AZ74" s="866"/>
      <c r="BA74" s="866"/>
      <c r="BB74" s="866"/>
      <c r="BC74" s="866"/>
      <c r="BD74" s="867"/>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7"/>
    </row>
    <row r="75" spans="1:131" s="198" customFormat="1" ht="26.25" customHeight="1">
      <c r="A75" s="212">
        <v>8</v>
      </c>
      <c r="B75" s="862"/>
      <c r="C75" s="863"/>
      <c r="D75" s="863"/>
      <c r="E75" s="863"/>
      <c r="F75" s="863"/>
      <c r="G75" s="863"/>
      <c r="H75" s="863"/>
      <c r="I75" s="863"/>
      <c r="J75" s="863"/>
      <c r="K75" s="863"/>
      <c r="L75" s="863"/>
      <c r="M75" s="863"/>
      <c r="N75" s="863"/>
      <c r="O75" s="863"/>
      <c r="P75" s="864"/>
      <c r="Q75" s="868"/>
      <c r="R75" s="869"/>
      <c r="S75" s="869"/>
      <c r="T75" s="869"/>
      <c r="U75" s="819"/>
      <c r="V75" s="870"/>
      <c r="W75" s="869"/>
      <c r="X75" s="869"/>
      <c r="Y75" s="869"/>
      <c r="Z75" s="819"/>
      <c r="AA75" s="870"/>
      <c r="AB75" s="869"/>
      <c r="AC75" s="869"/>
      <c r="AD75" s="869"/>
      <c r="AE75" s="819"/>
      <c r="AF75" s="870"/>
      <c r="AG75" s="869"/>
      <c r="AH75" s="869"/>
      <c r="AI75" s="869"/>
      <c r="AJ75" s="819"/>
      <c r="AK75" s="870"/>
      <c r="AL75" s="869"/>
      <c r="AM75" s="869"/>
      <c r="AN75" s="869"/>
      <c r="AO75" s="819"/>
      <c r="AP75" s="870"/>
      <c r="AQ75" s="869"/>
      <c r="AR75" s="869"/>
      <c r="AS75" s="869"/>
      <c r="AT75" s="819"/>
      <c r="AU75" s="870"/>
      <c r="AV75" s="869"/>
      <c r="AW75" s="869"/>
      <c r="AX75" s="869"/>
      <c r="AY75" s="819"/>
      <c r="AZ75" s="866"/>
      <c r="BA75" s="866"/>
      <c r="BB75" s="866"/>
      <c r="BC75" s="866"/>
      <c r="BD75" s="867"/>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7"/>
    </row>
    <row r="76" spans="1:131" s="198" customFormat="1" ht="26.25" customHeight="1">
      <c r="A76" s="212">
        <v>9</v>
      </c>
      <c r="B76" s="862"/>
      <c r="C76" s="863"/>
      <c r="D76" s="863"/>
      <c r="E76" s="863"/>
      <c r="F76" s="863"/>
      <c r="G76" s="863"/>
      <c r="H76" s="863"/>
      <c r="I76" s="863"/>
      <c r="J76" s="863"/>
      <c r="K76" s="863"/>
      <c r="L76" s="863"/>
      <c r="M76" s="863"/>
      <c r="N76" s="863"/>
      <c r="O76" s="863"/>
      <c r="P76" s="864"/>
      <c r="Q76" s="868"/>
      <c r="R76" s="869"/>
      <c r="S76" s="869"/>
      <c r="T76" s="869"/>
      <c r="U76" s="819"/>
      <c r="V76" s="870"/>
      <c r="W76" s="869"/>
      <c r="X76" s="869"/>
      <c r="Y76" s="869"/>
      <c r="Z76" s="819"/>
      <c r="AA76" s="870"/>
      <c r="AB76" s="869"/>
      <c r="AC76" s="869"/>
      <c r="AD76" s="869"/>
      <c r="AE76" s="819"/>
      <c r="AF76" s="870"/>
      <c r="AG76" s="869"/>
      <c r="AH76" s="869"/>
      <c r="AI76" s="869"/>
      <c r="AJ76" s="819"/>
      <c r="AK76" s="870"/>
      <c r="AL76" s="869"/>
      <c r="AM76" s="869"/>
      <c r="AN76" s="869"/>
      <c r="AO76" s="819"/>
      <c r="AP76" s="870"/>
      <c r="AQ76" s="869"/>
      <c r="AR76" s="869"/>
      <c r="AS76" s="869"/>
      <c r="AT76" s="819"/>
      <c r="AU76" s="870"/>
      <c r="AV76" s="869"/>
      <c r="AW76" s="869"/>
      <c r="AX76" s="869"/>
      <c r="AY76" s="819"/>
      <c r="AZ76" s="866"/>
      <c r="BA76" s="866"/>
      <c r="BB76" s="866"/>
      <c r="BC76" s="866"/>
      <c r="BD76" s="867"/>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7"/>
    </row>
    <row r="77" spans="1:131" s="198" customFormat="1" ht="26.25" customHeight="1">
      <c r="A77" s="212">
        <v>10</v>
      </c>
      <c r="B77" s="862"/>
      <c r="C77" s="863"/>
      <c r="D77" s="863"/>
      <c r="E77" s="863"/>
      <c r="F77" s="863"/>
      <c r="G77" s="863"/>
      <c r="H77" s="863"/>
      <c r="I77" s="863"/>
      <c r="J77" s="863"/>
      <c r="K77" s="863"/>
      <c r="L77" s="863"/>
      <c r="M77" s="863"/>
      <c r="N77" s="863"/>
      <c r="O77" s="863"/>
      <c r="P77" s="864"/>
      <c r="Q77" s="868"/>
      <c r="R77" s="869"/>
      <c r="S77" s="869"/>
      <c r="T77" s="869"/>
      <c r="U77" s="819"/>
      <c r="V77" s="870"/>
      <c r="W77" s="869"/>
      <c r="X77" s="869"/>
      <c r="Y77" s="869"/>
      <c r="Z77" s="819"/>
      <c r="AA77" s="870"/>
      <c r="AB77" s="869"/>
      <c r="AC77" s="869"/>
      <c r="AD77" s="869"/>
      <c r="AE77" s="819"/>
      <c r="AF77" s="870"/>
      <c r="AG77" s="869"/>
      <c r="AH77" s="869"/>
      <c r="AI77" s="869"/>
      <c r="AJ77" s="819"/>
      <c r="AK77" s="870"/>
      <c r="AL77" s="869"/>
      <c r="AM77" s="869"/>
      <c r="AN77" s="869"/>
      <c r="AO77" s="819"/>
      <c r="AP77" s="870"/>
      <c r="AQ77" s="869"/>
      <c r="AR77" s="869"/>
      <c r="AS77" s="869"/>
      <c r="AT77" s="819"/>
      <c r="AU77" s="870"/>
      <c r="AV77" s="869"/>
      <c r="AW77" s="869"/>
      <c r="AX77" s="869"/>
      <c r="AY77" s="819"/>
      <c r="AZ77" s="866"/>
      <c r="BA77" s="866"/>
      <c r="BB77" s="866"/>
      <c r="BC77" s="866"/>
      <c r="BD77" s="867"/>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7"/>
    </row>
    <row r="78" spans="1:131" s="198" customFormat="1" ht="26.25" customHeight="1">
      <c r="A78" s="212">
        <v>11</v>
      </c>
      <c r="B78" s="862"/>
      <c r="C78" s="863"/>
      <c r="D78" s="863"/>
      <c r="E78" s="863"/>
      <c r="F78" s="863"/>
      <c r="G78" s="863"/>
      <c r="H78" s="863"/>
      <c r="I78" s="863"/>
      <c r="J78" s="863"/>
      <c r="K78" s="863"/>
      <c r="L78" s="863"/>
      <c r="M78" s="863"/>
      <c r="N78" s="863"/>
      <c r="O78" s="863"/>
      <c r="P78" s="864"/>
      <c r="Q78" s="865"/>
      <c r="R78" s="820"/>
      <c r="S78" s="820"/>
      <c r="T78" s="820"/>
      <c r="U78" s="820"/>
      <c r="V78" s="820"/>
      <c r="W78" s="820"/>
      <c r="X78" s="820"/>
      <c r="Y78" s="820"/>
      <c r="Z78" s="820"/>
      <c r="AA78" s="820"/>
      <c r="AB78" s="820"/>
      <c r="AC78" s="820"/>
      <c r="AD78" s="820"/>
      <c r="AE78" s="820"/>
      <c r="AF78" s="820"/>
      <c r="AG78" s="820"/>
      <c r="AH78" s="820"/>
      <c r="AI78" s="820"/>
      <c r="AJ78" s="820"/>
      <c r="AK78" s="820"/>
      <c r="AL78" s="820"/>
      <c r="AM78" s="820"/>
      <c r="AN78" s="820"/>
      <c r="AO78" s="820"/>
      <c r="AP78" s="820"/>
      <c r="AQ78" s="820"/>
      <c r="AR78" s="820"/>
      <c r="AS78" s="820"/>
      <c r="AT78" s="820"/>
      <c r="AU78" s="820"/>
      <c r="AV78" s="820"/>
      <c r="AW78" s="820"/>
      <c r="AX78" s="820"/>
      <c r="AY78" s="820"/>
      <c r="AZ78" s="866"/>
      <c r="BA78" s="866"/>
      <c r="BB78" s="866"/>
      <c r="BC78" s="866"/>
      <c r="BD78" s="867"/>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7"/>
    </row>
    <row r="79" spans="1:131" s="198" customFormat="1" ht="26.25" customHeight="1">
      <c r="A79" s="212">
        <v>12</v>
      </c>
      <c r="B79" s="862"/>
      <c r="C79" s="863"/>
      <c r="D79" s="863"/>
      <c r="E79" s="863"/>
      <c r="F79" s="863"/>
      <c r="G79" s="863"/>
      <c r="H79" s="863"/>
      <c r="I79" s="863"/>
      <c r="J79" s="863"/>
      <c r="K79" s="863"/>
      <c r="L79" s="863"/>
      <c r="M79" s="863"/>
      <c r="N79" s="863"/>
      <c r="O79" s="863"/>
      <c r="P79" s="864"/>
      <c r="Q79" s="865"/>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820"/>
      <c r="AP79" s="820"/>
      <c r="AQ79" s="820"/>
      <c r="AR79" s="820"/>
      <c r="AS79" s="820"/>
      <c r="AT79" s="820"/>
      <c r="AU79" s="820"/>
      <c r="AV79" s="820"/>
      <c r="AW79" s="820"/>
      <c r="AX79" s="820"/>
      <c r="AY79" s="820"/>
      <c r="AZ79" s="866"/>
      <c r="BA79" s="866"/>
      <c r="BB79" s="866"/>
      <c r="BC79" s="866"/>
      <c r="BD79" s="867"/>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7"/>
    </row>
    <row r="80" spans="1:131" s="198" customFormat="1" ht="26.25" customHeight="1">
      <c r="A80" s="212">
        <v>13</v>
      </c>
      <c r="B80" s="862"/>
      <c r="C80" s="863"/>
      <c r="D80" s="863"/>
      <c r="E80" s="863"/>
      <c r="F80" s="863"/>
      <c r="G80" s="863"/>
      <c r="H80" s="863"/>
      <c r="I80" s="863"/>
      <c r="J80" s="863"/>
      <c r="K80" s="863"/>
      <c r="L80" s="863"/>
      <c r="M80" s="863"/>
      <c r="N80" s="863"/>
      <c r="O80" s="863"/>
      <c r="P80" s="864"/>
      <c r="Q80" s="865"/>
      <c r="R80" s="820"/>
      <c r="S80" s="820"/>
      <c r="T80" s="820"/>
      <c r="U80" s="820"/>
      <c r="V80" s="820"/>
      <c r="W80" s="820"/>
      <c r="X80" s="82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0"/>
      <c r="AY80" s="820"/>
      <c r="AZ80" s="866"/>
      <c r="BA80" s="866"/>
      <c r="BB80" s="866"/>
      <c r="BC80" s="866"/>
      <c r="BD80" s="867"/>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7"/>
    </row>
    <row r="81" spans="1:131" s="198" customFormat="1" ht="26.25" customHeight="1">
      <c r="A81" s="212">
        <v>14</v>
      </c>
      <c r="B81" s="862"/>
      <c r="C81" s="863"/>
      <c r="D81" s="863"/>
      <c r="E81" s="863"/>
      <c r="F81" s="863"/>
      <c r="G81" s="863"/>
      <c r="H81" s="863"/>
      <c r="I81" s="863"/>
      <c r="J81" s="863"/>
      <c r="K81" s="863"/>
      <c r="L81" s="863"/>
      <c r="M81" s="863"/>
      <c r="N81" s="863"/>
      <c r="O81" s="863"/>
      <c r="P81" s="864"/>
      <c r="Q81" s="865"/>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820"/>
      <c r="AP81" s="820"/>
      <c r="AQ81" s="820"/>
      <c r="AR81" s="820"/>
      <c r="AS81" s="820"/>
      <c r="AT81" s="820"/>
      <c r="AU81" s="820"/>
      <c r="AV81" s="820"/>
      <c r="AW81" s="820"/>
      <c r="AX81" s="820"/>
      <c r="AY81" s="820"/>
      <c r="AZ81" s="866"/>
      <c r="BA81" s="866"/>
      <c r="BB81" s="866"/>
      <c r="BC81" s="866"/>
      <c r="BD81" s="867"/>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7"/>
    </row>
    <row r="82" spans="1:131" s="198" customFormat="1" ht="26.25" customHeight="1">
      <c r="A82" s="212">
        <v>15</v>
      </c>
      <c r="B82" s="862"/>
      <c r="C82" s="863"/>
      <c r="D82" s="863"/>
      <c r="E82" s="863"/>
      <c r="F82" s="863"/>
      <c r="G82" s="863"/>
      <c r="H82" s="863"/>
      <c r="I82" s="863"/>
      <c r="J82" s="863"/>
      <c r="K82" s="863"/>
      <c r="L82" s="863"/>
      <c r="M82" s="863"/>
      <c r="N82" s="863"/>
      <c r="O82" s="863"/>
      <c r="P82" s="864"/>
      <c r="Q82" s="865"/>
      <c r="R82" s="820"/>
      <c r="S82" s="820"/>
      <c r="T82" s="820"/>
      <c r="U82" s="820"/>
      <c r="V82" s="820"/>
      <c r="W82" s="820"/>
      <c r="X82" s="820"/>
      <c r="Y82" s="820"/>
      <c r="Z82" s="820"/>
      <c r="AA82" s="820"/>
      <c r="AB82" s="820"/>
      <c r="AC82" s="820"/>
      <c r="AD82" s="820"/>
      <c r="AE82" s="820"/>
      <c r="AF82" s="820"/>
      <c r="AG82" s="820"/>
      <c r="AH82" s="820"/>
      <c r="AI82" s="820"/>
      <c r="AJ82" s="820"/>
      <c r="AK82" s="820"/>
      <c r="AL82" s="820"/>
      <c r="AM82" s="820"/>
      <c r="AN82" s="820"/>
      <c r="AO82" s="820"/>
      <c r="AP82" s="820"/>
      <c r="AQ82" s="820"/>
      <c r="AR82" s="820"/>
      <c r="AS82" s="820"/>
      <c r="AT82" s="820"/>
      <c r="AU82" s="820"/>
      <c r="AV82" s="820"/>
      <c r="AW82" s="820"/>
      <c r="AX82" s="820"/>
      <c r="AY82" s="820"/>
      <c r="AZ82" s="866"/>
      <c r="BA82" s="866"/>
      <c r="BB82" s="866"/>
      <c r="BC82" s="866"/>
      <c r="BD82" s="867"/>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7"/>
    </row>
    <row r="83" spans="1:131" s="198" customFormat="1" ht="26.25" customHeight="1">
      <c r="A83" s="212">
        <v>16</v>
      </c>
      <c r="B83" s="862"/>
      <c r="C83" s="863"/>
      <c r="D83" s="863"/>
      <c r="E83" s="863"/>
      <c r="F83" s="863"/>
      <c r="G83" s="863"/>
      <c r="H83" s="863"/>
      <c r="I83" s="863"/>
      <c r="J83" s="863"/>
      <c r="K83" s="863"/>
      <c r="L83" s="863"/>
      <c r="M83" s="863"/>
      <c r="N83" s="863"/>
      <c r="O83" s="863"/>
      <c r="P83" s="864"/>
      <c r="Q83" s="865"/>
      <c r="R83" s="820"/>
      <c r="S83" s="820"/>
      <c r="T83" s="820"/>
      <c r="U83" s="820"/>
      <c r="V83" s="820"/>
      <c r="W83" s="820"/>
      <c r="X83" s="820"/>
      <c r="Y83" s="820"/>
      <c r="Z83" s="820"/>
      <c r="AA83" s="820"/>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20"/>
      <c r="AY83" s="820"/>
      <c r="AZ83" s="866"/>
      <c r="BA83" s="866"/>
      <c r="BB83" s="866"/>
      <c r="BC83" s="866"/>
      <c r="BD83" s="867"/>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7"/>
    </row>
    <row r="84" spans="1:131" s="198" customFormat="1" ht="26.25" customHeight="1">
      <c r="A84" s="212">
        <v>17</v>
      </c>
      <c r="B84" s="862"/>
      <c r="C84" s="863"/>
      <c r="D84" s="863"/>
      <c r="E84" s="863"/>
      <c r="F84" s="863"/>
      <c r="G84" s="863"/>
      <c r="H84" s="863"/>
      <c r="I84" s="863"/>
      <c r="J84" s="863"/>
      <c r="K84" s="863"/>
      <c r="L84" s="863"/>
      <c r="M84" s="863"/>
      <c r="N84" s="863"/>
      <c r="O84" s="863"/>
      <c r="P84" s="864"/>
      <c r="Q84" s="865"/>
      <c r="R84" s="820"/>
      <c r="S84" s="820"/>
      <c r="T84" s="820"/>
      <c r="U84" s="820"/>
      <c r="V84" s="820"/>
      <c r="W84" s="820"/>
      <c r="X84" s="820"/>
      <c r="Y84" s="820"/>
      <c r="Z84" s="820"/>
      <c r="AA84" s="820"/>
      <c r="AB84" s="820"/>
      <c r="AC84" s="820"/>
      <c r="AD84" s="820"/>
      <c r="AE84" s="820"/>
      <c r="AF84" s="820"/>
      <c r="AG84" s="820"/>
      <c r="AH84" s="820"/>
      <c r="AI84" s="820"/>
      <c r="AJ84" s="820"/>
      <c r="AK84" s="820"/>
      <c r="AL84" s="820"/>
      <c r="AM84" s="820"/>
      <c r="AN84" s="820"/>
      <c r="AO84" s="820"/>
      <c r="AP84" s="820"/>
      <c r="AQ84" s="820"/>
      <c r="AR84" s="820"/>
      <c r="AS84" s="820"/>
      <c r="AT84" s="820"/>
      <c r="AU84" s="820"/>
      <c r="AV84" s="820"/>
      <c r="AW84" s="820"/>
      <c r="AX84" s="820"/>
      <c r="AY84" s="820"/>
      <c r="AZ84" s="866"/>
      <c r="BA84" s="866"/>
      <c r="BB84" s="866"/>
      <c r="BC84" s="866"/>
      <c r="BD84" s="867"/>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7"/>
    </row>
    <row r="85" spans="1:131" s="198" customFormat="1" ht="26.25" customHeight="1">
      <c r="A85" s="212">
        <v>18</v>
      </c>
      <c r="B85" s="862"/>
      <c r="C85" s="863"/>
      <c r="D85" s="863"/>
      <c r="E85" s="863"/>
      <c r="F85" s="863"/>
      <c r="G85" s="863"/>
      <c r="H85" s="863"/>
      <c r="I85" s="863"/>
      <c r="J85" s="863"/>
      <c r="K85" s="863"/>
      <c r="L85" s="863"/>
      <c r="M85" s="863"/>
      <c r="N85" s="863"/>
      <c r="O85" s="863"/>
      <c r="P85" s="864"/>
      <c r="Q85" s="865"/>
      <c r="R85" s="820"/>
      <c r="S85" s="820"/>
      <c r="T85" s="820"/>
      <c r="U85" s="820"/>
      <c r="V85" s="820"/>
      <c r="W85" s="820"/>
      <c r="X85" s="820"/>
      <c r="Y85" s="820"/>
      <c r="Z85" s="820"/>
      <c r="AA85" s="820"/>
      <c r="AB85" s="820"/>
      <c r="AC85" s="820"/>
      <c r="AD85" s="820"/>
      <c r="AE85" s="820"/>
      <c r="AF85" s="820"/>
      <c r="AG85" s="820"/>
      <c r="AH85" s="820"/>
      <c r="AI85" s="820"/>
      <c r="AJ85" s="820"/>
      <c r="AK85" s="820"/>
      <c r="AL85" s="820"/>
      <c r="AM85" s="820"/>
      <c r="AN85" s="820"/>
      <c r="AO85" s="820"/>
      <c r="AP85" s="820"/>
      <c r="AQ85" s="820"/>
      <c r="AR85" s="820"/>
      <c r="AS85" s="820"/>
      <c r="AT85" s="820"/>
      <c r="AU85" s="820"/>
      <c r="AV85" s="820"/>
      <c r="AW85" s="820"/>
      <c r="AX85" s="820"/>
      <c r="AY85" s="820"/>
      <c r="AZ85" s="866"/>
      <c r="BA85" s="866"/>
      <c r="BB85" s="866"/>
      <c r="BC85" s="866"/>
      <c r="BD85" s="867"/>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7"/>
    </row>
    <row r="86" spans="1:131" s="198" customFormat="1" ht="26.25" customHeight="1">
      <c r="A86" s="212">
        <v>19</v>
      </c>
      <c r="B86" s="862"/>
      <c r="C86" s="863"/>
      <c r="D86" s="863"/>
      <c r="E86" s="863"/>
      <c r="F86" s="863"/>
      <c r="G86" s="863"/>
      <c r="H86" s="863"/>
      <c r="I86" s="863"/>
      <c r="J86" s="863"/>
      <c r="K86" s="863"/>
      <c r="L86" s="863"/>
      <c r="M86" s="863"/>
      <c r="N86" s="863"/>
      <c r="O86" s="863"/>
      <c r="P86" s="864"/>
      <c r="Q86" s="865"/>
      <c r="R86" s="820"/>
      <c r="S86" s="820"/>
      <c r="T86" s="820"/>
      <c r="U86" s="820"/>
      <c r="V86" s="820"/>
      <c r="W86" s="820"/>
      <c r="X86" s="820"/>
      <c r="Y86" s="820"/>
      <c r="Z86" s="820"/>
      <c r="AA86" s="820"/>
      <c r="AB86" s="820"/>
      <c r="AC86" s="820"/>
      <c r="AD86" s="820"/>
      <c r="AE86" s="820"/>
      <c r="AF86" s="820"/>
      <c r="AG86" s="820"/>
      <c r="AH86" s="820"/>
      <c r="AI86" s="820"/>
      <c r="AJ86" s="820"/>
      <c r="AK86" s="820"/>
      <c r="AL86" s="820"/>
      <c r="AM86" s="820"/>
      <c r="AN86" s="820"/>
      <c r="AO86" s="820"/>
      <c r="AP86" s="820"/>
      <c r="AQ86" s="820"/>
      <c r="AR86" s="820"/>
      <c r="AS86" s="820"/>
      <c r="AT86" s="820"/>
      <c r="AU86" s="820"/>
      <c r="AV86" s="820"/>
      <c r="AW86" s="820"/>
      <c r="AX86" s="820"/>
      <c r="AY86" s="820"/>
      <c r="AZ86" s="866"/>
      <c r="BA86" s="866"/>
      <c r="BB86" s="866"/>
      <c r="BC86" s="866"/>
      <c r="BD86" s="867"/>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7"/>
    </row>
    <row r="88" spans="1:131" s="198" customFormat="1" ht="26.25" customHeight="1" thickBot="1">
      <c r="A88" s="215" t="s">
        <v>361</v>
      </c>
      <c r="B88" s="778" t="s">
        <v>389</v>
      </c>
      <c r="C88" s="779"/>
      <c r="D88" s="779"/>
      <c r="E88" s="779"/>
      <c r="F88" s="779"/>
      <c r="G88" s="779"/>
      <c r="H88" s="779"/>
      <c r="I88" s="779"/>
      <c r="J88" s="779"/>
      <c r="K88" s="779"/>
      <c r="L88" s="779"/>
      <c r="M88" s="779"/>
      <c r="N88" s="779"/>
      <c r="O88" s="779"/>
      <c r="P88" s="780"/>
      <c r="Q88" s="827"/>
      <c r="R88" s="828"/>
      <c r="S88" s="828"/>
      <c r="T88" s="828"/>
      <c r="U88" s="828"/>
      <c r="V88" s="828"/>
      <c r="W88" s="828"/>
      <c r="X88" s="828"/>
      <c r="Y88" s="828"/>
      <c r="Z88" s="828"/>
      <c r="AA88" s="828"/>
      <c r="AB88" s="828"/>
      <c r="AC88" s="828"/>
      <c r="AD88" s="828"/>
      <c r="AE88" s="828"/>
      <c r="AF88" s="831">
        <v>8834</v>
      </c>
      <c r="AG88" s="831"/>
      <c r="AH88" s="831"/>
      <c r="AI88" s="831"/>
      <c r="AJ88" s="831"/>
      <c r="AK88" s="828"/>
      <c r="AL88" s="828"/>
      <c r="AM88" s="828"/>
      <c r="AN88" s="828"/>
      <c r="AO88" s="828"/>
      <c r="AP88" s="831" t="s">
        <v>561</v>
      </c>
      <c r="AQ88" s="831"/>
      <c r="AR88" s="831"/>
      <c r="AS88" s="831"/>
      <c r="AT88" s="831"/>
      <c r="AU88" s="831"/>
      <c r="AV88" s="831"/>
      <c r="AW88" s="831"/>
      <c r="AX88" s="831"/>
      <c r="AY88" s="831"/>
      <c r="AZ88" s="836"/>
      <c r="BA88" s="836"/>
      <c r="BB88" s="836"/>
      <c r="BC88" s="836"/>
      <c r="BD88" s="837"/>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778" t="s">
        <v>390</v>
      </c>
      <c r="BS102" s="779"/>
      <c r="BT102" s="779"/>
      <c r="BU102" s="779"/>
      <c r="BV102" s="779"/>
      <c r="BW102" s="779"/>
      <c r="BX102" s="779"/>
      <c r="BY102" s="779"/>
      <c r="BZ102" s="779"/>
      <c r="CA102" s="779"/>
      <c r="CB102" s="779"/>
      <c r="CC102" s="779"/>
      <c r="CD102" s="779"/>
      <c r="CE102" s="779"/>
      <c r="CF102" s="779"/>
      <c r="CG102" s="780"/>
      <c r="CH102" s="878"/>
      <c r="CI102" s="879"/>
      <c r="CJ102" s="879"/>
      <c r="CK102" s="879"/>
      <c r="CL102" s="880"/>
      <c r="CM102" s="878"/>
      <c r="CN102" s="879"/>
      <c r="CO102" s="879"/>
      <c r="CP102" s="879"/>
      <c r="CQ102" s="880"/>
      <c r="CR102" s="881">
        <v>52</v>
      </c>
      <c r="CS102" s="839"/>
      <c r="CT102" s="839"/>
      <c r="CU102" s="839"/>
      <c r="CV102" s="882"/>
      <c r="CW102" s="881">
        <v>16</v>
      </c>
      <c r="CX102" s="839"/>
      <c r="CY102" s="839"/>
      <c r="CZ102" s="839"/>
      <c r="DA102" s="882"/>
      <c r="DB102" s="881">
        <v>312</v>
      </c>
      <c r="DC102" s="839"/>
      <c r="DD102" s="839"/>
      <c r="DE102" s="839"/>
      <c r="DF102" s="882"/>
      <c r="DG102" s="881">
        <v>470</v>
      </c>
      <c r="DH102" s="839"/>
      <c r="DI102" s="839"/>
      <c r="DJ102" s="839"/>
      <c r="DK102" s="882"/>
      <c r="DL102" s="881" t="s">
        <v>475</v>
      </c>
      <c r="DM102" s="839"/>
      <c r="DN102" s="839"/>
      <c r="DO102" s="839"/>
      <c r="DP102" s="882"/>
      <c r="DQ102" s="881">
        <v>240</v>
      </c>
      <c r="DR102" s="839"/>
      <c r="DS102" s="839"/>
      <c r="DT102" s="839"/>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391</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392</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395</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396</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397</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398</v>
      </c>
      <c r="AB109" s="884"/>
      <c r="AC109" s="884"/>
      <c r="AD109" s="884"/>
      <c r="AE109" s="885"/>
      <c r="AF109" s="883" t="s">
        <v>283</v>
      </c>
      <c r="AG109" s="884"/>
      <c r="AH109" s="884"/>
      <c r="AI109" s="884"/>
      <c r="AJ109" s="885"/>
      <c r="AK109" s="883" t="s">
        <v>282</v>
      </c>
      <c r="AL109" s="884"/>
      <c r="AM109" s="884"/>
      <c r="AN109" s="884"/>
      <c r="AO109" s="885"/>
      <c r="AP109" s="883" t="s">
        <v>399</v>
      </c>
      <c r="AQ109" s="884"/>
      <c r="AR109" s="884"/>
      <c r="AS109" s="884"/>
      <c r="AT109" s="886"/>
      <c r="AU109" s="905" t="s">
        <v>397</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398</v>
      </c>
      <c r="BR109" s="884"/>
      <c r="BS109" s="884"/>
      <c r="BT109" s="884"/>
      <c r="BU109" s="885"/>
      <c r="BV109" s="883" t="s">
        <v>283</v>
      </c>
      <c r="BW109" s="884"/>
      <c r="BX109" s="884"/>
      <c r="BY109" s="884"/>
      <c r="BZ109" s="885"/>
      <c r="CA109" s="883" t="s">
        <v>282</v>
      </c>
      <c r="CB109" s="884"/>
      <c r="CC109" s="884"/>
      <c r="CD109" s="884"/>
      <c r="CE109" s="885"/>
      <c r="CF109" s="906" t="s">
        <v>399</v>
      </c>
      <c r="CG109" s="906"/>
      <c r="CH109" s="906"/>
      <c r="CI109" s="906"/>
      <c r="CJ109" s="906"/>
      <c r="CK109" s="883" t="s">
        <v>400</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398</v>
      </c>
      <c r="DH109" s="884"/>
      <c r="DI109" s="884"/>
      <c r="DJ109" s="884"/>
      <c r="DK109" s="885"/>
      <c r="DL109" s="883" t="s">
        <v>283</v>
      </c>
      <c r="DM109" s="884"/>
      <c r="DN109" s="884"/>
      <c r="DO109" s="884"/>
      <c r="DP109" s="885"/>
      <c r="DQ109" s="883" t="s">
        <v>282</v>
      </c>
      <c r="DR109" s="884"/>
      <c r="DS109" s="884"/>
      <c r="DT109" s="884"/>
      <c r="DU109" s="885"/>
      <c r="DV109" s="883" t="s">
        <v>399</v>
      </c>
      <c r="DW109" s="884"/>
      <c r="DX109" s="884"/>
      <c r="DY109" s="884"/>
      <c r="DZ109" s="886"/>
    </row>
    <row r="110" spans="1:131" s="197" customFormat="1" ht="26.25" customHeight="1">
      <c r="A110" s="887" t="s">
        <v>401</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5092776</v>
      </c>
      <c r="AB110" s="891"/>
      <c r="AC110" s="891"/>
      <c r="AD110" s="891"/>
      <c r="AE110" s="892"/>
      <c r="AF110" s="893">
        <v>5080715</v>
      </c>
      <c r="AG110" s="891"/>
      <c r="AH110" s="891"/>
      <c r="AI110" s="891"/>
      <c r="AJ110" s="892"/>
      <c r="AK110" s="893">
        <v>5150218</v>
      </c>
      <c r="AL110" s="891"/>
      <c r="AM110" s="891"/>
      <c r="AN110" s="891"/>
      <c r="AO110" s="892"/>
      <c r="AP110" s="894">
        <v>26.8</v>
      </c>
      <c r="AQ110" s="895"/>
      <c r="AR110" s="895"/>
      <c r="AS110" s="895"/>
      <c r="AT110" s="896"/>
      <c r="AU110" s="897" t="s">
        <v>60</v>
      </c>
      <c r="AV110" s="898"/>
      <c r="AW110" s="898"/>
      <c r="AX110" s="898"/>
      <c r="AY110" s="899"/>
      <c r="AZ110" s="941" t="s">
        <v>402</v>
      </c>
      <c r="BA110" s="888"/>
      <c r="BB110" s="888"/>
      <c r="BC110" s="888"/>
      <c r="BD110" s="888"/>
      <c r="BE110" s="888"/>
      <c r="BF110" s="888"/>
      <c r="BG110" s="888"/>
      <c r="BH110" s="888"/>
      <c r="BI110" s="888"/>
      <c r="BJ110" s="888"/>
      <c r="BK110" s="888"/>
      <c r="BL110" s="888"/>
      <c r="BM110" s="888"/>
      <c r="BN110" s="888"/>
      <c r="BO110" s="888"/>
      <c r="BP110" s="889"/>
      <c r="BQ110" s="927">
        <v>43444382</v>
      </c>
      <c r="BR110" s="928"/>
      <c r="BS110" s="928"/>
      <c r="BT110" s="928"/>
      <c r="BU110" s="928"/>
      <c r="BV110" s="928">
        <v>45096523</v>
      </c>
      <c r="BW110" s="928"/>
      <c r="BX110" s="928"/>
      <c r="BY110" s="928"/>
      <c r="BZ110" s="928"/>
      <c r="CA110" s="928">
        <v>44776245</v>
      </c>
      <c r="CB110" s="928"/>
      <c r="CC110" s="928"/>
      <c r="CD110" s="928"/>
      <c r="CE110" s="928"/>
      <c r="CF110" s="942">
        <v>232.8</v>
      </c>
      <c r="CG110" s="943"/>
      <c r="CH110" s="943"/>
      <c r="CI110" s="943"/>
      <c r="CJ110" s="943"/>
      <c r="CK110" s="944" t="s">
        <v>403</v>
      </c>
      <c r="CL110" s="945"/>
      <c r="CM110" s="924" t="s">
        <v>404</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108</v>
      </c>
      <c r="DH110" s="928"/>
      <c r="DI110" s="928"/>
      <c r="DJ110" s="928"/>
      <c r="DK110" s="928"/>
      <c r="DL110" s="928" t="s">
        <v>108</v>
      </c>
      <c r="DM110" s="928"/>
      <c r="DN110" s="928"/>
      <c r="DO110" s="928"/>
      <c r="DP110" s="928"/>
      <c r="DQ110" s="928" t="s">
        <v>108</v>
      </c>
      <c r="DR110" s="928"/>
      <c r="DS110" s="928"/>
      <c r="DT110" s="928"/>
      <c r="DU110" s="928"/>
      <c r="DV110" s="929" t="s">
        <v>108</v>
      </c>
      <c r="DW110" s="929"/>
      <c r="DX110" s="929"/>
      <c r="DY110" s="929"/>
      <c r="DZ110" s="930"/>
    </row>
    <row r="111" spans="1:131" s="197" customFormat="1" ht="26.25" customHeight="1">
      <c r="A111" s="931" t="s">
        <v>405</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108</v>
      </c>
      <c r="AB111" s="935"/>
      <c r="AC111" s="935"/>
      <c r="AD111" s="935"/>
      <c r="AE111" s="936"/>
      <c r="AF111" s="937" t="s">
        <v>108</v>
      </c>
      <c r="AG111" s="935"/>
      <c r="AH111" s="935"/>
      <c r="AI111" s="935"/>
      <c r="AJ111" s="936"/>
      <c r="AK111" s="937" t="s">
        <v>108</v>
      </c>
      <c r="AL111" s="935"/>
      <c r="AM111" s="935"/>
      <c r="AN111" s="935"/>
      <c r="AO111" s="936"/>
      <c r="AP111" s="938" t="s">
        <v>108</v>
      </c>
      <c r="AQ111" s="939"/>
      <c r="AR111" s="939"/>
      <c r="AS111" s="939"/>
      <c r="AT111" s="940"/>
      <c r="AU111" s="900"/>
      <c r="AV111" s="901"/>
      <c r="AW111" s="901"/>
      <c r="AX111" s="901"/>
      <c r="AY111" s="902"/>
      <c r="AZ111" s="950" t="s">
        <v>406</v>
      </c>
      <c r="BA111" s="951"/>
      <c r="BB111" s="951"/>
      <c r="BC111" s="951"/>
      <c r="BD111" s="951"/>
      <c r="BE111" s="951"/>
      <c r="BF111" s="951"/>
      <c r="BG111" s="951"/>
      <c r="BH111" s="951"/>
      <c r="BI111" s="951"/>
      <c r="BJ111" s="951"/>
      <c r="BK111" s="951"/>
      <c r="BL111" s="951"/>
      <c r="BM111" s="951"/>
      <c r="BN111" s="951"/>
      <c r="BO111" s="951"/>
      <c r="BP111" s="952"/>
      <c r="BQ111" s="920">
        <v>398678</v>
      </c>
      <c r="BR111" s="921"/>
      <c r="BS111" s="921"/>
      <c r="BT111" s="921"/>
      <c r="BU111" s="921"/>
      <c r="BV111" s="921">
        <v>400313</v>
      </c>
      <c r="BW111" s="921"/>
      <c r="BX111" s="921"/>
      <c r="BY111" s="921"/>
      <c r="BZ111" s="921"/>
      <c r="CA111" s="921">
        <v>401942</v>
      </c>
      <c r="CB111" s="921"/>
      <c r="CC111" s="921"/>
      <c r="CD111" s="921"/>
      <c r="CE111" s="921"/>
      <c r="CF111" s="915">
        <v>2.1</v>
      </c>
      <c r="CG111" s="916"/>
      <c r="CH111" s="916"/>
      <c r="CI111" s="916"/>
      <c r="CJ111" s="916"/>
      <c r="CK111" s="946"/>
      <c r="CL111" s="947"/>
      <c r="CM111" s="917" t="s">
        <v>407</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108</v>
      </c>
      <c r="DH111" s="921"/>
      <c r="DI111" s="921"/>
      <c r="DJ111" s="921"/>
      <c r="DK111" s="921"/>
      <c r="DL111" s="921" t="s">
        <v>108</v>
      </c>
      <c r="DM111" s="921"/>
      <c r="DN111" s="921"/>
      <c r="DO111" s="921"/>
      <c r="DP111" s="921"/>
      <c r="DQ111" s="921" t="s">
        <v>108</v>
      </c>
      <c r="DR111" s="921"/>
      <c r="DS111" s="921"/>
      <c r="DT111" s="921"/>
      <c r="DU111" s="921"/>
      <c r="DV111" s="922" t="s">
        <v>108</v>
      </c>
      <c r="DW111" s="922"/>
      <c r="DX111" s="922"/>
      <c r="DY111" s="922"/>
      <c r="DZ111" s="923"/>
    </row>
    <row r="112" spans="1:131" s="197" customFormat="1" ht="26.25" customHeight="1">
      <c r="A112" s="953" t="s">
        <v>408</v>
      </c>
      <c r="B112" s="954"/>
      <c r="C112" s="951" t="s">
        <v>409</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v>55820</v>
      </c>
      <c r="AB112" s="960"/>
      <c r="AC112" s="960"/>
      <c r="AD112" s="960"/>
      <c r="AE112" s="961"/>
      <c r="AF112" s="962">
        <v>55820</v>
      </c>
      <c r="AG112" s="960"/>
      <c r="AH112" s="960"/>
      <c r="AI112" s="960"/>
      <c r="AJ112" s="961"/>
      <c r="AK112" s="962">
        <v>35820</v>
      </c>
      <c r="AL112" s="960"/>
      <c r="AM112" s="960"/>
      <c r="AN112" s="960"/>
      <c r="AO112" s="961"/>
      <c r="AP112" s="963">
        <v>0.2</v>
      </c>
      <c r="AQ112" s="964"/>
      <c r="AR112" s="964"/>
      <c r="AS112" s="964"/>
      <c r="AT112" s="965"/>
      <c r="AU112" s="900"/>
      <c r="AV112" s="901"/>
      <c r="AW112" s="901"/>
      <c r="AX112" s="901"/>
      <c r="AY112" s="902"/>
      <c r="AZ112" s="950" t="s">
        <v>410</v>
      </c>
      <c r="BA112" s="951"/>
      <c r="BB112" s="951"/>
      <c r="BC112" s="951"/>
      <c r="BD112" s="951"/>
      <c r="BE112" s="951"/>
      <c r="BF112" s="951"/>
      <c r="BG112" s="951"/>
      <c r="BH112" s="951"/>
      <c r="BI112" s="951"/>
      <c r="BJ112" s="951"/>
      <c r="BK112" s="951"/>
      <c r="BL112" s="951"/>
      <c r="BM112" s="951"/>
      <c r="BN112" s="951"/>
      <c r="BO112" s="951"/>
      <c r="BP112" s="952"/>
      <c r="BQ112" s="920">
        <v>16330942</v>
      </c>
      <c r="BR112" s="921"/>
      <c r="BS112" s="921"/>
      <c r="BT112" s="921"/>
      <c r="BU112" s="921"/>
      <c r="BV112" s="921">
        <v>15614759</v>
      </c>
      <c r="BW112" s="921"/>
      <c r="BX112" s="921"/>
      <c r="BY112" s="921"/>
      <c r="BZ112" s="921"/>
      <c r="CA112" s="921">
        <v>15626306</v>
      </c>
      <c r="CB112" s="921"/>
      <c r="CC112" s="921"/>
      <c r="CD112" s="921"/>
      <c r="CE112" s="921"/>
      <c r="CF112" s="915">
        <v>81.3</v>
      </c>
      <c r="CG112" s="916"/>
      <c r="CH112" s="916"/>
      <c r="CI112" s="916"/>
      <c r="CJ112" s="916"/>
      <c r="CK112" s="946"/>
      <c r="CL112" s="947"/>
      <c r="CM112" s="917" t="s">
        <v>411</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108</v>
      </c>
      <c r="DH112" s="921"/>
      <c r="DI112" s="921"/>
      <c r="DJ112" s="921"/>
      <c r="DK112" s="921"/>
      <c r="DL112" s="921" t="s">
        <v>108</v>
      </c>
      <c r="DM112" s="921"/>
      <c r="DN112" s="921"/>
      <c r="DO112" s="921"/>
      <c r="DP112" s="921"/>
      <c r="DQ112" s="921" t="s">
        <v>108</v>
      </c>
      <c r="DR112" s="921"/>
      <c r="DS112" s="921"/>
      <c r="DT112" s="921"/>
      <c r="DU112" s="921"/>
      <c r="DV112" s="922" t="s">
        <v>108</v>
      </c>
      <c r="DW112" s="922"/>
      <c r="DX112" s="922"/>
      <c r="DY112" s="922"/>
      <c r="DZ112" s="923"/>
    </row>
    <row r="113" spans="1:130" s="197" customFormat="1" ht="26.25" customHeight="1">
      <c r="A113" s="955"/>
      <c r="B113" s="956"/>
      <c r="C113" s="951" t="s">
        <v>412</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1406333</v>
      </c>
      <c r="AB113" s="935"/>
      <c r="AC113" s="935"/>
      <c r="AD113" s="935"/>
      <c r="AE113" s="936"/>
      <c r="AF113" s="937">
        <v>1276511</v>
      </c>
      <c r="AG113" s="935"/>
      <c r="AH113" s="935"/>
      <c r="AI113" s="935"/>
      <c r="AJ113" s="936"/>
      <c r="AK113" s="937">
        <v>1438009</v>
      </c>
      <c r="AL113" s="935"/>
      <c r="AM113" s="935"/>
      <c r="AN113" s="935"/>
      <c r="AO113" s="936"/>
      <c r="AP113" s="938">
        <v>7.5</v>
      </c>
      <c r="AQ113" s="939"/>
      <c r="AR113" s="939"/>
      <c r="AS113" s="939"/>
      <c r="AT113" s="940"/>
      <c r="AU113" s="900"/>
      <c r="AV113" s="901"/>
      <c r="AW113" s="901"/>
      <c r="AX113" s="901"/>
      <c r="AY113" s="902"/>
      <c r="AZ113" s="950" t="s">
        <v>413</v>
      </c>
      <c r="BA113" s="951"/>
      <c r="BB113" s="951"/>
      <c r="BC113" s="951"/>
      <c r="BD113" s="951"/>
      <c r="BE113" s="951"/>
      <c r="BF113" s="951"/>
      <c r="BG113" s="951"/>
      <c r="BH113" s="951"/>
      <c r="BI113" s="951"/>
      <c r="BJ113" s="951"/>
      <c r="BK113" s="951"/>
      <c r="BL113" s="951"/>
      <c r="BM113" s="951"/>
      <c r="BN113" s="951"/>
      <c r="BO113" s="951"/>
      <c r="BP113" s="952"/>
      <c r="BQ113" s="920" t="s">
        <v>108</v>
      </c>
      <c r="BR113" s="921"/>
      <c r="BS113" s="921"/>
      <c r="BT113" s="921"/>
      <c r="BU113" s="921"/>
      <c r="BV113" s="921" t="s">
        <v>108</v>
      </c>
      <c r="BW113" s="921"/>
      <c r="BX113" s="921"/>
      <c r="BY113" s="921"/>
      <c r="BZ113" s="921"/>
      <c r="CA113" s="921" t="s">
        <v>108</v>
      </c>
      <c r="CB113" s="921"/>
      <c r="CC113" s="921"/>
      <c r="CD113" s="921"/>
      <c r="CE113" s="921"/>
      <c r="CF113" s="915" t="s">
        <v>108</v>
      </c>
      <c r="CG113" s="916"/>
      <c r="CH113" s="916"/>
      <c r="CI113" s="916"/>
      <c r="CJ113" s="916"/>
      <c r="CK113" s="946"/>
      <c r="CL113" s="947"/>
      <c r="CM113" s="917" t="s">
        <v>414</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108</v>
      </c>
      <c r="DH113" s="960"/>
      <c r="DI113" s="960"/>
      <c r="DJ113" s="960"/>
      <c r="DK113" s="961"/>
      <c r="DL113" s="962" t="s">
        <v>108</v>
      </c>
      <c r="DM113" s="960"/>
      <c r="DN113" s="960"/>
      <c r="DO113" s="960"/>
      <c r="DP113" s="961"/>
      <c r="DQ113" s="962" t="s">
        <v>108</v>
      </c>
      <c r="DR113" s="960"/>
      <c r="DS113" s="960"/>
      <c r="DT113" s="960"/>
      <c r="DU113" s="961"/>
      <c r="DV113" s="963" t="s">
        <v>108</v>
      </c>
      <c r="DW113" s="964"/>
      <c r="DX113" s="964"/>
      <c r="DY113" s="964"/>
      <c r="DZ113" s="965"/>
    </row>
    <row r="114" spans="1:130" s="197" customFormat="1" ht="26.25" customHeight="1">
      <c r="A114" s="955"/>
      <c r="B114" s="956"/>
      <c r="C114" s="951" t="s">
        <v>415</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t="s">
        <v>108</v>
      </c>
      <c r="AB114" s="960"/>
      <c r="AC114" s="960"/>
      <c r="AD114" s="960"/>
      <c r="AE114" s="961"/>
      <c r="AF114" s="962" t="s">
        <v>108</v>
      </c>
      <c r="AG114" s="960"/>
      <c r="AH114" s="960"/>
      <c r="AI114" s="960"/>
      <c r="AJ114" s="961"/>
      <c r="AK114" s="962" t="s">
        <v>108</v>
      </c>
      <c r="AL114" s="960"/>
      <c r="AM114" s="960"/>
      <c r="AN114" s="960"/>
      <c r="AO114" s="961"/>
      <c r="AP114" s="963" t="s">
        <v>108</v>
      </c>
      <c r="AQ114" s="964"/>
      <c r="AR114" s="964"/>
      <c r="AS114" s="964"/>
      <c r="AT114" s="965"/>
      <c r="AU114" s="900"/>
      <c r="AV114" s="901"/>
      <c r="AW114" s="901"/>
      <c r="AX114" s="901"/>
      <c r="AY114" s="902"/>
      <c r="AZ114" s="950" t="s">
        <v>416</v>
      </c>
      <c r="BA114" s="951"/>
      <c r="BB114" s="951"/>
      <c r="BC114" s="951"/>
      <c r="BD114" s="951"/>
      <c r="BE114" s="951"/>
      <c r="BF114" s="951"/>
      <c r="BG114" s="951"/>
      <c r="BH114" s="951"/>
      <c r="BI114" s="951"/>
      <c r="BJ114" s="951"/>
      <c r="BK114" s="951"/>
      <c r="BL114" s="951"/>
      <c r="BM114" s="951"/>
      <c r="BN114" s="951"/>
      <c r="BO114" s="951"/>
      <c r="BP114" s="952"/>
      <c r="BQ114" s="920">
        <v>7393041</v>
      </c>
      <c r="BR114" s="921"/>
      <c r="BS114" s="921"/>
      <c r="BT114" s="921"/>
      <c r="BU114" s="921"/>
      <c r="BV114" s="921">
        <v>6711165</v>
      </c>
      <c r="BW114" s="921"/>
      <c r="BX114" s="921"/>
      <c r="BY114" s="921"/>
      <c r="BZ114" s="921"/>
      <c r="CA114" s="921">
        <v>6311187</v>
      </c>
      <c r="CB114" s="921"/>
      <c r="CC114" s="921"/>
      <c r="CD114" s="921"/>
      <c r="CE114" s="921"/>
      <c r="CF114" s="915">
        <v>32.799999999999997</v>
      </c>
      <c r="CG114" s="916"/>
      <c r="CH114" s="916"/>
      <c r="CI114" s="916"/>
      <c r="CJ114" s="916"/>
      <c r="CK114" s="946"/>
      <c r="CL114" s="947"/>
      <c r="CM114" s="917" t="s">
        <v>417</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108</v>
      </c>
      <c r="DH114" s="960"/>
      <c r="DI114" s="960"/>
      <c r="DJ114" s="960"/>
      <c r="DK114" s="961"/>
      <c r="DL114" s="962" t="s">
        <v>108</v>
      </c>
      <c r="DM114" s="960"/>
      <c r="DN114" s="960"/>
      <c r="DO114" s="960"/>
      <c r="DP114" s="961"/>
      <c r="DQ114" s="962" t="s">
        <v>108</v>
      </c>
      <c r="DR114" s="960"/>
      <c r="DS114" s="960"/>
      <c r="DT114" s="960"/>
      <c r="DU114" s="961"/>
      <c r="DV114" s="963" t="s">
        <v>108</v>
      </c>
      <c r="DW114" s="964"/>
      <c r="DX114" s="964"/>
      <c r="DY114" s="964"/>
      <c r="DZ114" s="965"/>
    </row>
    <row r="115" spans="1:130" s="197" customFormat="1" ht="26.25" customHeight="1">
      <c r="A115" s="955"/>
      <c r="B115" s="956"/>
      <c r="C115" s="951" t="s">
        <v>418</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t="s">
        <v>108</v>
      </c>
      <c r="AB115" s="935"/>
      <c r="AC115" s="935"/>
      <c r="AD115" s="935"/>
      <c r="AE115" s="936"/>
      <c r="AF115" s="937" t="s">
        <v>108</v>
      </c>
      <c r="AG115" s="935"/>
      <c r="AH115" s="935"/>
      <c r="AI115" s="935"/>
      <c r="AJ115" s="936"/>
      <c r="AK115" s="937" t="s">
        <v>108</v>
      </c>
      <c r="AL115" s="935"/>
      <c r="AM115" s="935"/>
      <c r="AN115" s="935"/>
      <c r="AO115" s="936"/>
      <c r="AP115" s="938" t="s">
        <v>108</v>
      </c>
      <c r="AQ115" s="939"/>
      <c r="AR115" s="939"/>
      <c r="AS115" s="939"/>
      <c r="AT115" s="940"/>
      <c r="AU115" s="900"/>
      <c r="AV115" s="901"/>
      <c r="AW115" s="901"/>
      <c r="AX115" s="901"/>
      <c r="AY115" s="902"/>
      <c r="AZ115" s="950" t="s">
        <v>419</v>
      </c>
      <c r="BA115" s="951"/>
      <c r="BB115" s="951"/>
      <c r="BC115" s="951"/>
      <c r="BD115" s="951"/>
      <c r="BE115" s="951"/>
      <c r="BF115" s="951"/>
      <c r="BG115" s="951"/>
      <c r="BH115" s="951"/>
      <c r="BI115" s="951"/>
      <c r="BJ115" s="951"/>
      <c r="BK115" s="951"/>
      <c r="BL115" s="951"/>
      <c r="BM115" s="951"/>
      <c r="BN115" s="951"/>
      <c r="BO115" s="951"/>
      <c r="BP115" s="952"/>
      <c r="BQ115" s="920" t="s">
        <v>108</v>
      </c>
      <c r="BR115" s="921"/>
      <c r="BS115" s="921"/>
      <c r="BT115" s="921"/>
      <c r="BU115" s="921"/>
      <c r="BV115" s="921" t="s">
        <v>108</v>
      </c>
      <c r="BW115" s="921"/>
      <c r="BX115" s="921"/>
      <c r="BY115" s="921"/>
      <c r="BZ115" s="921"/>
      <c r="CA115" s="921">
        <v>239974</v>
      </c>
      <c r="CB115" s="921"/>
      <c r="CC115" s="921"/>
      <c r="CD115" s="921"/>
      <c r="CE115" s="921"/>
      <c r="CF115" s="915">
        <v>1.2</v>
      </c>
      <c r="CG115" s="916"/>
      <c r="CH115" s="916"/>
      <c r="CI115" s="916"/>
      <c r="CJ115" s="916"/>
      <c r="CK115" s="946"/>
      <c r="CL115" s="947"/>
      <c r="CM115" s="950" t="s">
        <v>420</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v>398678</v>
      </c>
      <c r="DH115" s="960"/>
      <c r="DI115" s="960"/>
      <c r="DJ115" s="960"/>
      <c r="DK115" s="961"/>
      <c r="DL115" s="962">
        <v>400313</v>
      </c>
      <c r="DM115" s="960"/>
      <c r="DN115" s="960"/>
      <c r="DO115" s="960"/>
      <c r="DP115" s="961"/>
      <c r="DQ115" s="962">
        <v>401942</v>
      </c>
      <c r="DR115" s="960"/>
      <c r="DS115" s="960"/>
      <c r="DT115" s="960"/>
      <c r="DU115" s="961"/>
      <c r="DV115" s="963">
        <v>2.1</v>
      </c>
      <c r="DW115" s="964"/>
      <c r="DX115" s="964"/>
      <c r="DY115" s="964"/>
      <c r="DZ115" s="965"/>
    </row>
    <row r="116" spans="1:130" s="197" customFormat="1" ht="26.25" customHeight="1">
      <c r="A116" s="957"/>
      <c r="B116" s="958"/>
      <c r="C116" s="972" t="s">
        <v>421</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108</v>
      </c>
      <c r="AB116" s="960"/>
      <c r="AC116" s="960"/>
      <c r="AD116" s="960"/>
      <c r="AE116" s="961"/>
      <c r="AF116" s="962" t="s">
        <v>108</v>
      </c>
      <c r="AG116" s="960"/>
      <c r="AH116" s="960"/>
      <c r="AI116" s="960"/>
      <c r="AJ116" s="961"/>
      <c r="AK116" s="962" t="s">
        <v>108</v>
      </c>
      <c r="AL116" s="960"/>
      <c r="AM116" s="960"/>
      <c r="AN116" s="960"/>
      <c r="AO116" s="961"/>
      <c r="AP116" s="963" t="s">
        <v>108</v>
      </c>
      <c r="AQ116" s="964"/>
      <c r="AR116" s="964"/>
      <c r="AS116" s="964"/>
      <c r="AT116" s="965"/>
      <c r="AU116" s="900"/>
      <c r="AV116" s="901"/>
      <c r="AW116" s="901"/>
      <c r="AX116" s="901"/>
      <c r="AY116" s="902"/>
      <c r="AZ116" s="950" t="s">
        <v>422</v>
      </c>
      <c r="BA116" s="951"/>
      <c r="BB116" s="951"/>
      <c r="BC116" s="951"/>
      <c r="BD116" s="951"/>
      <c r="BE116" s="951"/>
      <c r="BF116" s="951"/>
      <c r="BG116" s="951"/>
      <c r="BH116" s="951"/>
      <c r="BI116" s="951"/>
      <c r="BJ116" s="951"/>
      <c r="BK116" s="951"/>
      <c r="BL116" s="951"/>
      <c r="BM116" s="951"/>
      <c r="BN116" s="951"/>
      <c r="BO116" s="951"/>
      <c r="BP116" s="952"/>
      <c r="BQ116" s="920" t="s">
        <v>108</v>
      </c>
      <c r="BR116" s="921"/>
      <c r="BS116" s="921"/>
      <c r="BT116" s="921"/>
      <c r="BU116" s="921"/>
      <c r="BV116" s="921" t="s">
        <v>108</v>
      </c>
      <c r="BW116" s="921"/>
      <c r="BX116" s="921"/>
      <c r="BY116" s="921"/>
      <c r="BZ116" s="921"/>
      <c r="CA116" s="921" t="s">
        <v>108</v>
      </c>
      <c r="CB116" s="921"/>
      <c r="CC116" s="921"/>
      <c r="CD116" s="921"/>
      <c r="CE116" s="921"/>
      <c r="CF116" s="915" t="s">
        <v>108</v>
      </c>
      <c r="CG116" s="916"/>
      <c r="CH116" s="916"/>
      <c r="CI116" s="916"/>
      <c r="CJ116" s="916"/>
      <c r="CK116" s="946"/>
      <c r="CL116" s="947"/>
      <c r="CM116" s="917" t="s">
        <v>423</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108</v>
      </c>
      <c r="DH116" s="960"/>
      <c r="DI116" s="960"/>
      <c r="DJ116" s="960"/>
      <c r="DK116" s="961"/>
      <c r="DL116" s="962" t="s">
        <v>108</v>
      </c>
      <c r="DM116" s="960"/>
      <c r="DN116" s="960"/>
      <c r="DO116" s="960"/>
      <c r="DP116" s="961"/>
      <c r="DQ116" s="962" t="s">
        <v>108</v>
      </c>
      <c r="DR116" s="960"/>
      <c r="DS116" s="960"/>
      <c r="DT116" s="960"/>
      <c r="DU116" s="961"/>
      <c r="DV116" s="963" t="s">
        <v>108</v>
      </c>
      <c r="DW116" s="964"/>
      <c r="DX116" s="964"/>
      <c r="DY116" s="964"/>
      <c r="DZ116" s="965"/>
    </row>
    <row r="117" spans="1:130" s="197" customFormat="1" ht="26.25" customHeight="1">
      <c r="A117" s="905" t="s">
        <v>166</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424</v>
      </c>
      <c r="Z117" s="885"/>
      <c r="AA117" s="997">
        <v>6554929</v>
      </c>
      <c r="AB117" s="967"/>
      <c r="AC117" s="967"/>
      <c r="AD117" s="967"/>
      <c r="AE117" s="968"/>
      <c r="AF117" s="966">
        <v>6413046</v>
      </c>
      <c r="AG117" s="967"/>
      <c r="AH117" s="967"/>
      <c r="AI117" s="967"/>
      <c r="AJ117" s="968"/>
      <c r="AK117" s="966">
        <v>6624047</v>
      </c>
      <c r="AL117" s="967"/>
      <c r="AM117" s="967"/>
      <c r="AN117" s="967"/>
      <c r="AO117" s="968"/>
      <c r="AP117" s="969"/>
      <c r="AQ117" s="970"/>
      <c r="AR117" s="970"/>
      <c r="AS117" s="970"/>
      <c r="AT117" s="971"/>
      <c r="AU117" s="900"/>
      <c r="AV117" s="901"/>
      <c r="AW117" s="901"/>
      <c r="AX117" s="901"/>
      <c r="AY117" s="902"/>
      <c r="AZ117" s="996" t="s">
        <v>425</v>
      </c>
      <c r="BA117" s="972"/>
      <c r="BB117" s="972"/>
      <c r="BC117" s="972"/>
      <c r="BD117" s="972"/>
      <c r="BE117" s="972"/>
      <c r="BF117" s="972"/>
      <c r="BG117" s="972"/>
      <c r="BH117" s="972"/>
      <c r="BI117" s="972"/>
      <c r="BJ117" s="972"/>
      <c r="BK117" s="972"/>
      <c r="BL117" s="972"/>
      <c r="BM117" s="972"/>
      <c r="BN117" s="972"/>
      <c r="BO117" s="972"/>
      <c r="BP117" s="973"/>
      <c r="BQ117" s="986" t="s">
        <v>108</v>
      </c>
      <c r="BR117" s="987"/>
      <c r="BS117" s="987"/>
      <c r="BT117" s="987"/>
      <c r="BU117" s="987"/>
      <c r="BV117" s="987" t="s">
        <v>108</v>
      </c>
      <c r="BW117" s="987"/>
      <c r="BX117" s="987"/>
      <c r="BY117" s="987"/>
      <c r="BZ117" s="987"/>
      <c r="CA117" s="987" t="s">
        <v>108</v>
      </c>
      <c r="CB117" s="987"/>
      <c r="CC117" s="987"/>
      <c r="CD117" s="987"/>
      <c r="CE117" s="987"/>
      <c r="CF117" s="915" t="s">
        <v>108</v>
      </c>
      <c r="CG117" s="916"/>
      <c r="CH117" s="916"/>
      <c r="CI117" s="916"/>
      <c r="CJ117" s="916"/>
      <c r="CK117" s="946"/>
      <c r="CL117" s="947"/>
      <c r="CM117" s="917" t="s">
        <v>426</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108</v>
      </c>
      <c r="DH117" s="960"/>
      <c r="DI117" s="960"/>
      <c r="DJ117" s="960"/>
      <c r="DK117" s="961"/>
      <c r="DL117" s="962" t="s">
        <v>108</v>
      </c>
      <c r="DM117" s="960"/>
      <c r="DN117" s="960"/>
      <c r="DO117" s="960"/>
      <c r="DP117" s="961"/>
      <c r="DQ117" s="962" t="s">
        <v>108</v>
      </c>
      <c r="DR117" s="960"/>
      <c r="DS117" s="960"/>
      <c r="DT117" s="960"/>
      <c r="DU117" s="961"/>
      <c r="DV117" s="963" t="s">
        <v>108</v>
      </c>
      <c r="DW117" s="964"/>
      <c r="DX117" s="964"/>
      <c r="DY117" s="964"/>
      <c r="DZ117" s="965"/>
    </row>
    <row r="118" spans="1:130" s="197" customFormat="1" ht="26.25" customHeight="1">
      <c r="A118" s="905" t="s">
        <v>400</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398</v>
      </c>
      <c r="AB118" s="884"/>
      <c r="AC118" s="884"/>
      <c r="AD118" s="884"/>
      <c r="AE118" s="885"/>
      <c r="AF118" s="883" t="s">
        <v>283</v>
      </c>
      <c r="AG118" s="884"/>
      <c r="AH118" s="884"/>
      <c r="AI118" s="884"/>
      <c r="AJ118" s="885"/>
      <c r="AK118" s="883" t="s">
        <v>282</v>
      </c>
      <c r="AL118" s="884"/>
      <c r="AM118" s="884"/>
      <c r="AN118" s="884"/>
      <c r="AO118" s="885"/>
      <c r="AP118" s="991" t="s">
        <v>399</v>
      </c>
      <c r="AQ118" s="992"/>
      <c r="AR118" s="992"/>
      <c r="AS118" s="992"/>
      <c r="AT118" s="993"/>
      <c r="AU118" s="903"/>
      <c r="AV118" s="904"/>
      <c r="AW118" s="904"/>
      <c r="AX118" s="904"/>
      <c r="AY118" s="904"/>
      <c r="AZ118" s="228" t="s">
        <v>166</v>
      </c>
      <c r="BA118" s="228"/>
      <c r="BB118" s="228"/>
      <c r="BC118" s="228"/>
      <c r="BD118" s="228"/>
      <c r="BE118" s="228"/>
      <c r="BF118" s="228"/>
      <c r="BG118" s="228"/>
      <c r="BH118" s="228"/>
      <c r="BI118" s="228"/>
      <c r="BJ118" s="228"/>
      <c r="BK118" s="228"/>
      <c r="BL118" s="228"/>
      <c r="BM118" s="228"/>
      <c r="BN118" s="228"/>
      <c r="BO118" s="994" t="s">
        <v>427</v>
      </c>
      <c r="BP118" s="995"/>
      <c r="BQ118" s="986">
        <v>67567043</v>
      </c>
      <c r="BR118" s="987"/>
      <c r="BS118" s="987"/>
      <c r="BT118" s="987"/>
      <c r="BU118" s="987"/>
      <c r="BV118" s="987">
        <v>67822760</v>
      </c>
      <c r="BW118" s="987"/>
      <c r="BX118" s="987"/>
      <c r="BY118" s="987"/>
      <c r="BZ118" s="987"/>
      <c r="CA118" s="987">
        <v>67355654</v>
      </c>
      <c r="CB118" s="987"/>
      <c r="CC118" s="987"/>
      <c r="CD118" s="987"/>
      <c r="CE118" s="987"/>
      <c r="CF118" s="988"/>
      <c r="CG118" s="989"/>
      <c r="CH118" s="989"/>
      <c r="CI118" s="989"/>
      <c r="CJ118" s="990"/>
      <c r="CK118" s="946"/>
      <c r="CL118" s="947"/>
      <c r="CM118" s="917" t="s">
        <v>428</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108</v>
      </c>
      <c r="DH118" s="960"/>
      <c r="DI118" s="960"/>
      <c r="DJ118" s="960"/>
      <c r="DK118" s="961"/>
      <c r="DL118" s="962" t="s">
        <v>108</v>
      </c>
      <c r="DM118" s="960"/>
      <c r="DN118" s="960"/>
      <c r="DO118" s="960"/>
      <c r="DP118" s="961"/>
      <c r="DQ118" s="962" t="s">
        <v>108</v>
      </c>
      <c r="DR118" s="960"/>
      <c r="DS118" s="960"/>
      <c r="DT118" s="960"/>
      <c r="DU118" s="961"/>
      <c r="DV118" s="963" t="s">
        <v>108</v>
      </c>
      <c r="DW118" s="964"/>
      <c r="DX118" s="964"/>
      <c r="DY118" s="964"/>
      <c r="DZ118" s="965"/>
    </row>
    <row r="119" spans="1:130" s="197" customFormat="1" ht="26.25" customHeight="1">
      <c r="A119" s="975" t="s">
        <v>403</v>
      </c>
      <c r="B119" s="945"/>
      <c r="C119" s="924" t="s">
        <v>404</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108</v>
      </c>
      <c r="AB119" s="891"/>
      <c r="AC119" s="891"/>
      <c r="AD119" s="891"/>
      <c r="AE119" s="892"/>
      <c r="AF119" s="893" t="s">
        <v>108</v>
      </c>
      <c r="AG119" s="891"/>
      <c r="AH119" s="891"/>
      <c r="AI119" s="891"/>
      <c r="AJ119" s="892"/>
      <c r="AK119" s="893" t="s">
        <v>108</v>
      </c>
      <c r="AL119" s="891"/>
      <c r="AM119" s="891"/>
      <c r="AN119" s="891"/>
      <c r="AO119" s="892"/>
      <c r="AP119" s="894" t="s">
        <v>108</v>
      </c>
      <c r="AQ119" s="895"/>
      <c r="AR119" s="895"/>
      <c r="AS119" s="895"/>
      <c r="AT119" s="896"/>
      <c r="AU119" s="978" t="s">
        <v>429</v>
      </c>
      <c r="AV119" s="979"/>
      <c r="AW119" s="979"/>
      <c r="AX119" s="979"/>
      <c r="AY119" s="980"/>
      <c r="AZ119" s="941" t="s">
        <v>430</v>
      </c>
      <c r="BA119" s="888"/>
      <c r="BB119" s="888"/>
      <c r="BC119" s="888"/>
      <c r="BD119" s="888"/>
      <c r="BE119" s="888"/>
      <c r="BF119" s="888"/>
      <c r="BG119" s="888"/>
      <c r="BH119" s="888"/>
      <c r="BI119" s="888"/>
      <c r="BJ119" s="888"/>
      <c r="BK119" s="888"/>
      <c r="BL119" s="888"/>
      <c r="BM119" s="888"/>
      <c r="BN119" s="888"/>
      <c r="BO119" s="888"/>
      <c r="BP119" s="889"/>
      <c r="BQ119" s="927">
        <v>10815817</v>
      </c>
      <c r="BR119" s="928"/>
      <c r="BS119" s="928"/>
      <c r="BT119" s="928"/>
      <c r="BU119" s="928"/>
      <c r="BV119" s="928">
        <v>10778399</v>
      </c>
      <c r="BW119" s="928"/>
      <c r="BX119" s="928"/>
      <c r="BY119" s="928"/>
      <c r="BZ119" s="928"/>
      <c r="CA119" s="928">
        <v>9943194</v>
      </c>
      <c r="CB119" s="928"/>
      <c r="CC119" s="928"/>
      <c r="CD119" s="928"/>
      <c r="CE119" s="928"/>
      <c r="CF119" s="942">
        <v>51.7</v>
      </c>
      <c r="CG119" s="943"/>
      <c r="CH119" s="943"/>
      <c r="CI119" s="943"/>
      <c r="CJ119" s="943"/>
      <c r="CK119" s="948"/>
      <c r="CL119" s="949"/>
      <c r="CM119" s="1005" t="s">
        <v>431</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t="s">
        <v>108</v>
      </c>
      <c r="DH119" s="999"/>
      <c r="DI119" s="999"/>
      <c r="DJ119" s="999"/>
      <c r="DK119" s="1000"/>
      <c r="DL119" s="1001" t="s">
        <v>108</v>
      </c>
      <c r="DM119" s="999"/>
      <c r="DN119" s="999"/>
      <c r="DO119" s="999"/>
      <c r="DP119" s="1000"/>
      <c r="DQ119" s="1001" t="s">
        <v>108</v>
      </c>
      <c r="DR119" s="999"/>
      <c r="DS119" s="999"/>
      <c r="DT119" s="999"/>
      <c r="DU119" s="1000"/>
      <c r="DV119" s="1002" t="s">
        <v>108</v>
      </c>
      <c r="DW119" s="1003"/>
      <c r="DX119" s="1003"/>
      <c r="DY119" s="1003"/>
      <c r="DZ119" s="1004"/>
    </row>
    <row r="120" spans="1:130" s="197" customFormat="1" ht="26.25" customHeight="1">
      <c r="A120" s="976"/>
      <c r="B120" s="947"/>
      <c r="C120" s="917" t="s">
        <v>407</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108</v>
      </c>
      <c r="AB120" s="960"/>
      <c r="AC120" s="960"/>
      <c r="AD120" s="960"/>
      <c r="AE120" s="961"/>
      <c r="AF120" s="962" t="s">
        <v>108</v>
      </c>
      <c r="AG120" s="960"/>
      <c r="AH120" s="960"/>
      <c r="AI120" s="960"/>
      <c r="AJ120" s="961"/>
      <c r="AK120" s="962" t="s">
        <v>108</v>
      </c>
      <c r="AL120" s="960"/>
      <c r="AM120" s="960"/>
      <c r="AN120" s="960"/>
      <c r="AO120" s="961"/>
      <c r="AP120" s="963" t="s">
        <v>108</v>
      </c>
      <c r="AQ120" s="964"/>
      <c r="AR120" s="964"/>
      <c r="AS120" s="964"/>
      <c r="AT120" s="965"/>
      <c r="AU120" s="981"/>
      <c r="AV120" s="982"/>
      <c r="AW120" s="982"/>
      <c r="AX120" s="982"/>
      <c r="AY120" s="983"/>
      <c r="AZ120" s="950" t="s">
        <v>432</v>
      </c>
      <c r="BA120" s="951"/>
      <c r="BB120" s="951"/>
      <c r="BC120" s="951"/>
      <c r="BD120" s="951"/>
      <c r="BE120" s="951"/>
      <c r="BF120" s="951"/>
      <c r="BG120" s="951"/>
      <c r="BH120" s="951"/>
      <c r="BI120" s="951"/>
      <c r="BJ120" s="951"/>
      <c r="BK120" s="951"/>
      <c r="BL120" s="951"/>
      <c r="BM120" s="951"/>
      <c r="BN120" s="951"/>
      <c r="BO120" s="951"/>
      <c r="BP120" s="952"/>
      <c r="BQ120" s="920">
        <v>5385130</v>
      </c>
      <c r="BR120" s="921"/>
      <c r="BS120" s="921"/>
      <c r="BT120" s="921"/>
      <c r="BU120" s="921"/>
      <c r="BV120" s="921">
        <v>5925151</v>
      </c>
      <c r="BW120" s="921"/>
      <c r="BX120" s="921"/>
      <c r="BY120" s="921"/>
      <c r="BZ120" s="921"/>
      <c r="CA120" s="921">
        <v>6346301</v>
      </c>
      <c r="CB120" s="921"/>
      <c r="CC120" s="921"/>
      <c r="CD120" s="921"/>
      <c r="CE120" s="921"/>
      <c r="CF120" s="915">
        <v>33</v>
      </c>
      <c r="CG120" s="916"/>
      <c r="CH120" s="916"/>
      <c r="CI120" s="916"/>
      <c r="CJ120" s="916"/>
      <c r="CK120" s="1014" t="s">
        <v>433</v>
      </c>
      <c r="CL120" s="1015"/>
      <c r="CM120" s="1015"/>
      <c r="CN120" s="1015"/>
      <c r="CO120" s="1016"/>
      <c r="CP120" s="1022" t="s">
        <v>434</v>
      </c>
      <c r="CQ120" s="1023"/>
      <c r="CR120" s="1023"/>
      <c r="CS120" s="1023"/>
      <c r="CT120" s="1023"/>
      <c r="CU120" s="1023"/>
      <c r="CV120" s="1023"/>
      <c r="CW120" s="1023"/>
      <c r="CX120" s="1023"/>
      <c r="CY120" s="1023"/>
      <c r="CZ120" s="1023"/>
      <c r="DA120" s="1023"/>
      <c r="DB120" s="1023"/>
      <c r="DC120" s="1023"/>
      <c r="DD120" s="1023"/>
      <c r="DE120" s="1023"/>
      <c r="DF120" s="1024"/>
      <c r="DG120" s="927" t="s">
        <v>108</v>
      </c>
      <c r="DH120" s="928"/>
      <c r="DI120" s="928"/>
      <c r="DJ120" s="928"/>
      <c r="DK120" s="928"/>
      <c r="DL120" s="928" t="s">
        <v>108</v>
      </c>
      <c r="DM120" s="928"/>
      <c r="DN120" s="928"/>
      <c r="DO120" s="928"/>
      <c r="DP120" s="928"/>
      <c r="DQ120" s="928">
        <v>10234422</v>
      </c>
      <c r="DR120" s="928"/>
      <c r="DS120" s="928"/>
      <c r="DT120" s="928"/>
      <c r="DU120" s="928"/>
      <c r="DV120" s="929">
        <v>53.2</v>
      </c>
      <c r="DW120" s="929"/>
      <c r="DX120" s="929"/>
      <c r="DY120" s="929"/>
      <c r="DZ120" s="930"/>
    </row>
    <row r="121" spans="1:130" s="197" customFormat="1" ht="26.25" customHeight="1">
      <c r="A121" s="976"/>
      <c r="B121" s="947"/>
      <c r="C121" s="1011" t="s">
        <v>435</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108</v>
      </c>
      <c r="AB121" s="960"/>
      <c r="AC121" s="960"/>
      <c r="AD121" s="960"/>
      <c r="AE121" s="961"/>
      <c r="AF121" s="962" t="s">
        <v>108</v>
      </c>
      <c r="AG121" s="960"/>
      <c r="AH121" s="960"/>
      <c r="AI121" s="960"/>
      <c r="AJ121" s="961"/>
      <c r="AK121" s="962" t="s">
        <v>108</v>
      </c>
      <c r="AL121" s="960"/>
      <c r="AM121" s="960"/>
      <c r="AN121" s="960"/>
      <c r="AO121" s="961"/>
      <c r="AP121" s="963" t="s">
        <v>108</v>
      </c>
      <c r="AQ121" s="964"/>
      <c r="AR121" s="964"/>
      <c r="AS121" s="964"/>
      <c r="AT121" s="965"/>
      <c r="AU121" s="981"/>
      <c r="AV121" s="982"/>
      <c r="AW121" s="982"/>
      <c r="AX121" s="982"/>
      <c r="AY121" s="983"/>
      <c r="AZ121" s="996" t="s">
        <v>436</v>
      </c>
      <c r="BA121" s="972"/>
      <c r="BB121" s="972"/>
      <c r="BC121" s="972"/>
      <c r="BD121" s="972"/>
      <c r="BE121" s="972"/>
      <c r="BF121" s="972"/>
      <c r="BG121" s="972"/>
      <c r="BH121" s="972"/>
      <c r="BI121" s="972"/>
      <c r="BJ121" s="972"/>
      <c r="BK121" s="972"/>
      <c r="BL121" s="972"/>
      <c r="BM121" s="972"/>
      <c r="BN121" s="972"/>
      <c r="BO121" s="972"/>
      <c r="BP121" s="973"/>
      <c r="BQ121" s="986">
        <v>44452570</v>
      </c>
      <c r="BR121" s="987"/>
      <c r="BS121" s="987"/>
      <c r="BT121" s="987"/>
      <c r="BU121" s="987"/>
      <c r="BV121" s="987">
        <v>44723503</v>
      </c>
      <c r="BW121" s="987"/>
      <c r="BX121" s="987"/>
      <c r="BY121" s="987"/>
      <c r="BZ121" s="987"/>
      <c r="CA121" s="987">
        <v>44870949</v>
      </c>
      <c r="CB121" s="987"/>
      <c r="CC121" s="987"/>
      <c r="CD121" s="987"/>
      <c r="CE121" s="987"/>
      <c r="CF121" s="1025">
        <v>233.3</v>
      </c>
      <c r="CG121" s="1026"/>
      <c r="CH121" s="1026"/>
      <c r="CI121" s="1026"/>
      <c r="CJ121" s="1026"/>
      <c r="CK121" s="1017"/>
      <c r="CL121" s="1018"/>
      <c r="CM121" s="1018"/>
      <c r="CN121" s="1018"/>
      <c r="CO121" s="1019"/>
      <c r="CP121" s="1008" t="s">
        <v>382</v>
      </c>
      <c r="CQ121" s="1009"/>
      <c r="CR121" s="1009"/>
      <c r="CS121" s="1009"/>
      <c r="CT121" s="1009"/>
      <c r="CU121" s="1009"/>
      <c r="CV121" s="1009"/>
      <c r="CW121" s="1009"/>
      <c r="CX121" s="1009"/>
      <c r="CY121" s="1009"/>
      <c r="CZ121" s="1009"/>
      <c r="DA121" s="1009"/>
      <c r="DB121" s="1009"/>
      <c r="DC121" s="1009"/>
      <c r="DD121" s="1009"/>
      <c r="DE121" s="1009"/>
      <c r="DF121" s="1010"/>
      <c r="DG121" s="920">
        <v>2338206</v>
      </c>
      <c r="DH121" s="921"/>
      <c r="DI121" s="921"/>
      <c r="DJ121" s="921"/>
      <c r="DK121" s="921"/>
      <c r="DL121" s="921">
        <v>2194906</v>
      </c>
      <c r="DM121" s="921"/>
      <c r="DN121" s="921"/>
      <c r="DO121" s="921"/>
      <c r="DP121" s="921"/>
      <c r="DQ121" s="921">
        <v>2013536</v>
      </c>
      <c r="DR121" s="921"/>
      <c r="DS121" s="921"/>
      <c r="DT121" s="921"/>
      <c r="DU121" s="921"/>
      <c r="DV121" s="922">
        <v>10.5</v>
      </c>
      <c r="DW121" s="922"/>
      <c r="DX121" s="922"/>
      <c r="DY121" s="922"/>
      <c r="DZ121" s="923"/>
    </row>
    <row r="122" spans="1:130" s="197" customFormat="1" ht="26.25" customHeight="1">
      <c r="A122" s="976"/>
      <c r="B122" s="947"/>
      <c r="C122" s="917" t="s">
        <v>417</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108</v>
      </c>
      <c r="AB122" s="960"/>
      <c r="AC122" s="960"/>
      <c r="AD122" s="960"/>
      <c r="AE122" s="961"/>
      <c r="AF122" s="962" t="s">
        <v>108</v>
      </c>
      <c r="AG122" s="960"/>
      <c r="AH122" s="960"/>
      <c r="AI122" s="960"/>
      <c r="AJ122" s="961"/>
      <c r="AK122" s="962" t="s">
        <v>108</v>
      </c>
      <c r="AL122" s="960"/>
      <c r="AM122" s="960"/>
      <c r="AN122" s="960"/>
      <c r="AO122" s="961"/>
      <c r="AP122" s="963" t="s">
        <v>108</v>
      </c>
      <c r="AQ122" s="964"/>
      <c r="AR122" s="964"/>
      <c r="AS122" s="964"/>
      <c r="AT122" s="965"/>
      <c r="AU122" s="984"/>
      <c r="AV122" s="985"/>
      <c r="AW122" s="985"/>
      <c r="AX122" s="985"/>
      <c r="AY122" s="985"/>
      <c r="AZ122" s="228" t="s">
        <v>166</v>
      </c>
      <c r="BA122" s="228"/>
      <c r="BB122" s="228"/>
      <c r="BC122" s="228"/>
      <c r="BD122" s="228"/>
      <c r="BE122" s="228"/>
      <c r="BF122" s="228"/>
      <c r="BG122" s="228"/>
      <c r="BH122" s="228"/>
      <c r="BI122" s="228"/>
      <c r="BJ122" s="228"/>
      <c r="BK122" s="228"/>
      <c r="BL122" s="228"/>
      <c r="BM122" s="228"/>
      <c r="BN122" s="228"/>
      <c r="BO122" s="994" t="s">
        <v>437</v>
      </c>
      <c r="BP122" s="995"/>
      <c r="BQ122" s="1035">
        <v>60653517</v>
      </c>
      <c r="BR122" s="1036"/>
      <c r="BS122" s="1036"/>
      <c r="BT122" s="1036"/>
      <c r="BU122" s="1036"/>
      <c r="BV122" s="1036">
        <v>61427053</v>
      </c>
      <c r="BW122" s="1036"/>
      <c r="BX122" s="1036"/>
      <c r="BY122" s="1036"/>
      <c r="BZ122" s="1036"/>
      <c r="CA122" s="1036">
        <v>61160444</v>
      </c>
      <c r="CB122" s="1036"/>
      <c r="CC122" s="1036"/>
      <c r="CD122" s="1036"/>
      <c r="CE122" s="1036"/>
      <c r="CF122" s="988"/>
      <c r="CG122" s="989"/>
      <c r="CH122" s="989"/>
      <c r="CI122" s="989"/>
      <c r="CJ122" s="990"/>
      <c r="CK122" s="1017"/>
      <c r="CL122" s="1018"/>
      <c r="CM122" s="1018"/>
      <c r="CN122" s="1018"/>
      <c r="CO122" s="1019"/>
      <c r="CP122" s="1008" t="s">
        <v>379</v>
      </c>
      <c r="CQ122" s="1009"/>
      <c r="CR122" s="1009"/>
      <c r="CS122" s="1009"/>
      <c r="CT122" s="1009"/>
      <c r="CU122" s="1009"/>
      <c r="CV122" s="1009"/>
      <c r="CW122" s="1009"/>
      <c r="CX122" s="1009"/>
      <c r="CY122" s="1009"/>
      <c r="CZ122" s="1009"/>
      <c r="DA122" s="1009"/>
      <c r="DB122" s="1009"/>
      <c r="DC122" s="1009"/>
      <c r="DD122" s="1009"/>
      <c r="DE122" s="1009"/>
      <c r="DF122" s="1010"/>
      <c r="DG122" s="920">
        <v>1518688</v>
      </c>
      <c r="DH122" s="921"/>
      <c r="DI122" s="921"/>
      <c r="DJ122" s="921"/>
      <c r="DK122" s="921"/>
      <c r="DL122" s="921">
        <v>1342224</v>
      </c>
      <c r="DM122" s="921"/>
      <c r="DN122" s="921"/>
      <c r="DO122" s="921"/>
      <c r="DP122" s="921"/>
      <c r="DQ122" s="921">
        <v>1618437</v>
      </c>
      <c r="DR122" s="921"/>
      <c r="DS122" s="921"/>
      <c r="DT122" s="921"/>
      <c r="DU122" s="921"/>
      <c r="DV122" s="922">
        <v>8.4</v>
      </c>
      <c r="DW122" s="922"/>
      <c r="DX122" s="922"/>
      <c r="DY122" s="922"/>
      <c r="DZ122" s="923"/>
    </row>
    <row r="123" spans="1:130" s="197" customFormat="1" ht="26.25" customHeight="1" thickBot="1">
      <c r="A123" s="976"/>
      <c r="B123" s="947"/>
      <c r="C123" s="917" t="s">
        <v>423</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108</v>
      </c>
      <c r="AB123" s="960"/>
      <c r="AC123" s="960"/>
      <c r="AD123" s="960"/>
      <c r="AE123" s="961"/>
      <c r="AF123" s="962" t="s">
        <v>108</v>
      </c>
      <c r="AG123" s="960"/>
      <c r="AH123" s="960"/>
      <c r="AI123" s="960"/>
      <c r="AJ123" s="961"/>
      <c r="AK123" s="962" t="s">
        <v>108</v>
      </c>
      <c r="AL123" s="960"/>
      <c r="AM123" s="960"/>
      <c r="AN123" s="960"/>
      <c r="AO123" s="961"/>
      <c r="AP123" s="963" t="s">
        <v>108</v>
      </c>
      <c r="AQ123" s="964"/>
      <c r="AR123" s="964"/>
      <c r="AS123" s="964"/>
      <c r="AT123" s="965"/>
      <c r="AU123" s="1032" t="s">
        <v>438</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35.6</v>
      </c>
      <c r="BR123" s="1028"/>
      <c r="BS123" s="1028"/>
      <c r="BT123" s="1028"/>
      <c r="BU123" s="1028"/>
      <c r="BV123" s="1028">
        <v>33.299999999999997</v>
      </c>
      <c r="BW123" s="1028"/>
      <c r="BX123" s="1028"/>
      <c r="BY123" s="1028"/>
      <c r="BZ123" s="1028"/>
      <c r="CA123" s="1028">
        <v>32.200000000000003</v>
      </c>
      <c r="CB123" s="1028"/>
      <c r="CC123" s="1028"/>
      <c r="CD123" s="1028"/>
      <c r="CE123" s="1028"/>
      <c r="CF123" s="1029"/>
      <c r="CG123" s="1030"/>
      <c r="CH123" s="1030"/>
      <c r="CI123" s="1030"/>
      <c r="CJ123" s="1031"/>
      <c r="CK123" s="1017"/>
      <c r="CL123" s="1018"/>
      <c r="CM123" s="1018"/>
      <c r="CN123" s="1018"/>
      <c r="CO123" s="1019"/>
      <c r="CP123" s="1008" t="s">
        <v>381</v>
      </c>
      <c r="CQ123" s="1009"/>
      <c r="CR123" s="1009"/>
      <c r="CS123" s="1009"/>
      <c r="CT123" s="1009"/>
      <c r="CU123" s="1009"/>
      <c r="CV123" s="1009"/>
      <c r="CW123" s="1009"/>
      <c r="CX123" s="1009"/>
      <c r="CY123" s="1009"/>
      <c r="CZ123" s="1009"/>
      <c r="DA123" s="1009"/>
      <c r="DB123" s="1009"/>
      <c r="DC123" s="1009"/>
      <c r="DD123" s="1009"/>
      <c r="DE123" s="1009"/>
      <c r="DF123" s="1010"/>
      <c r="DG123" s="959">
        <v>1224000</v>
      </c>
      <c r="DH123" s="960"/>
      <c r="DI123" s="960"/>
      <c r="DJ123" s="960"/>
      <c r="DK123" s="961"/>
      <c r="DL123" s="962">
        <v>1089476</v>
      </c>
      <c r="DM123" s="960"/>
      <c r="DN123" s="960"/>
      <c r="DO123" s="960"/>
      <c r="DP123" s="961"/>
      <c r="DQ123" s="962">
        <v>874889</v>
      </c>
      <c r="DR123" s="960"/>
      <c r="DS123" s="960"/>
      <c r="DT123" s="960"/>
      <c r="DU123" s="961"/>
      <c r="DV123" s="963">
        <v>4.5</v>
      </c>
      <c r="DW123" s="964"/>
      <c r="DX123" s="964"/>
      <c r="DY123" s="964"/>
      <c r="DZ123" s="965"/>
    </row>
    <row r="124" spans="1:130" s="197" customFormat="1" ht="26.25" customHeight="1">
      <c r="A124" s="976"/>
      <c r="B124" s="947"/>
      <c r="C124" s="917" t="s">
        <v>426</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108</v>
      </c>
      <c r="AB124" s="960"/>
      <c r="AC124" s="960"/>
      <c r="AD124" s="960"/>
      <c r="AE124" s="961"/>
      <c r="AF124" s="962" t="s">
        <v>108</v>
      </c>
      <c r="AG124" s="960"/>
      <c r="AH124" s="960"/>
      <c r="AI124" s="960"/>
      <c r="AJ124" s="961"/>
      <c r="AK124" s="962" t="s">
        <v>108</v>
      </c>
      <c r="AL124" s="960"/>
      <c r="AM124" s="960"/>
      <c r="AN124" s="960"/>
      <c r="AO124" s="961"/>
      <c r="AP124" s="963" t="s">
        <v>108</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439</v>
      </c>
      <c r="CQ124" s="1009"/>
      <c r="CR124" s="1009"/>
      <c r="CS124" s="1009"/>
      <c r="CT124" s="1009"/>
      <c r="CU124" s="1009"/>
      <c r="CV124" s="1009"/>
      <c r="CW124" s="1009"/>
      <c r="CX124" s="1009"/>
      <c r="CY124" s="1009"/>
      <c r="CZ124" s="1009"/>
      <c r="DA124" s="1009"/>
      <c r="DB124" s="1009"/>
      <c r="DC124" s="1009"/>
      <c r="DD124" s="1009"/>
      <c r="DE124" s="1009"/>
      <c r="DF124" s="1010"/>
      <c r="DG124" s="998">
        <v>11250048</v>
      </c>
      <c r="DH124" s="999"/>
      <c r="DI124" s="999"/>
      <c r="DJ124" s="999"/>
      <c r="DK124" s="1000"/>
      <c r="DL124" s="1001">
        <v>10988153</v>
      </c>
      <c r="DM124" s="999"/>
      <c r="DN124" s="999"/>
      <c r="DO124" s="999"/>
      <c r="DP124" s="1000"/>
      <c r="DQ124" s="1001">
        <v>885022</v>
      </c>
      <c r="DR124" s="999"/>
      <c r="DS124" s="999"/>
      <c r="DT124" s="999"/>
      <c r="DU124" s="1000"/>
      <c r="DV124" s="1002">
        <v>4.5999999999999996</v>
      </c>
      <c r="DW124" s="1003"/>
      <c r="DX124" s="1003"/>
      <c r="DY124" s="1003"/>
      <c r="DZ124" s="1004"/>
    </row>
    <row r="125" spans="1:130" s="197" customFormat="1" ht="26.25" customHeight="1" thickBot="1">
      <c r="A125" s="976"/>
      <c r="B125" s="947"/>
      <c r="C125" s="917" t="s">
        <v>428</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108</v>
      </c>
      <c r="AB125" s="960"/>
      <c r="AC125" s="960"/>
      <c r="AD125" s="960"/>
      <c r="AE125" s="961"/>
      <c r="AF125" s="962" t="s">
        <v>108</v>
      </c>
      <c r="AG125" s="960"/>
      <c r="AH125" s="960"/>
      <c r="AI125" s="960"/>
      <c r="AJ125" s="961"/>
      <c r="AK125" s="962" t="s">
        <v>108</v>
      </c>
      <c r="AL125" s="960"/>
      <c r="AM125" s="960"/>
      <c r="AN125" s="960"/>
      <c r="AO125" s="961"/>
      <c r="AP125" s="963" t="s">
        <v>108</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440</v>
      </c>
      <c r="CL125" s="1015"/>
      <c r="CM125" s="1015"/>
      <c r="CN125" s="1015"/>
      <c r="CO125" s="1016"/>
      <c r="CP125" s="941" t="s">
        <v>441</v>
      </c>
      <c r="CQ125" s="888"/>
      <c r="CR125" s="888"/>
      <c r="CS125" s="888"/>
      <c r="CT125" s="888"/>
      <c r="CU125" s="888"/>
      <c r="CV125" s="888"/>
      <c r="CW125" s="888"/>
      <c r="CX125" s="888"/>
      <c r="CY125" s="888"/>
      <c r="CZ125" s="888"/>
      <c r="DA125" s="888"/>
      <c r="DB125" s="888"/>
      <c r="DC125" s="888"/>
      <c r="DD125" s="888"/>
      <c r="DE125" s="888"/>
      <c r="DF125" s="889"/>
      <c r="DG125" s="927" t="s">
        <v>108</v>
      </c>
      <c r="DH125" s="928"/>
      <c r="DI125" s="928"/>
      <c r="DJ125" s="928"/>
      <c r="DK125" s="928"/>
      <c r="DL125" s="928" t="s">
        <v>108</v>
      </c>
      <c r="DM125" s="928"/>
      <c r="DN125" s="928"/>
      <c r="DO125" s="928"/>
      <c r="DP125" s="928"/>
      <c r="DQ125" s="928" t="s">
        <v>108</v>
      </c>
      <c r="DR125" s="928"/>
      <c r="DS125" s="928"/>
      <c r="DT125" s="928"/>
      <c r="DU125" s="928"/>
      <c r="DV125" s="929" t="s">
        <v>108</v>
      </c>
      <c r="DW125" s="929"/>
      <c r="DX125" s="929"/>
      <c r="DY125" s="929"/>
      <c r="DZ125" s="930"/>
    </row>
    <row r="126" spans="1:130" s="197" customFormat="1" ht="26.25" customHeight="1">
      <c r="A126" s="976"/>
      <c r="B126" s="947"/>
      <c r="C126" s="917" t="s">
        <v>431</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t="s">
        <v>108</v>
      </c>
      <c r="AB126" s="960"/>
      <c r="AC126" s="960"/>
      <c r="AD126" s="960"/>
      <c r="AE126" s="961"/>
      <c r="AF126" s="962" t="s">
        <v>108</v>
      </c>
      <c r="AG126" s="960"/>
      <c r="AH126" s="960"/>
      <c r="AI126" s="960"/>
      <c r="AJ126" s="961"/>
      <c r="AK126" s="962" t="s">
        <v>108</v>
      </c>
      <c r="AL126" s="960"/>
      <c r="AM126" s="960"/>
      <c r="AN126" s="960"/>
      <c r="AO126" s="961"/>
      <c r="AP126" s="963" t="s">
        <v>108</v>
      </c>
      <c r="AQ126" s="964"/>
      <c r="AR126" s="964"/>
      <c r="AS126" s="964"/>
      <c r="AT126" s="965"/>
      <c r="AU126" s="233"/>
      <c r="AV126" s="233"/>
      <c r="AW126" s="233"/>
      <c r="AX126" s="1037" t="s">
        <v>442</v>
      </c>
      <c r="AY126" s="1038"/>
      <c r="AZ126" s="1038"/>
      <c r="BA126" s="1038"/>
      <c r="BB126" s="1038"/>
      <c r="BC126" s="1038"/>
      <c r="BD126" s="1038"/>
      <c r="BE126" s="1039"/>
      <c r="BF126" s="1053" t="s">
        <v>443</v>
      </c>
      <c r="BG126" s="1038"/>
      <c r="BH126" s="1038"/>
      <c r="BI126" s="1038"/>
      <c r="BJ126" s="1038"/>
      <c r="BK126" s="1038"/>
      <c r="BL126" s="1039"/>
      <c r="BM126" s="1053" t="s">
        <v>444</v>
      </c>
      <c r="BN126" s="1038"/>
      <c r="BO126" s="1038"/>
      <c r="BP126" s="1038"/>
      <c r="BQ126" s="1038"/>
      <c r="BR126" s="1038"/>
      <c r="BS126" s="1039"/>
      <c r="BT126" s="1053" t="s">
        <v>445</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446</v>
      </c>
      <c r="CQ126" s="951"/>
      <c r="CR126" s="951"/>
      <c r="CS126" s="951"/>
      <c r="CT126" s="951"/>
      <c r="CU126" s="951"/>
      <c r="CV126" s="951"/>
      <c r="CW126" s="951"/>
      <c r="CX126" s="951"/>
      <c r="CY126" s="951"/>
      <c r="CZ126" s="951"/>
      <c r="DA126" s="951"/>
      <c r="DB126" s="951"/>
      <c r="DC126" s="951"/>
      <c r="DD126" s="951"/>
      <c r="DE126" s="951"/>
      <c r="DF126" s="952"/>
      <c r="DG126" s="920" t="s">
        <v>108</v>
      </c>
      <c r="DH126" s="921"/>
      <c r="DI126" s="921"/>
      <c r="DJ126" s="921"/>
      <c r="DK126" s="921"/>
      <c r="DL126" s="921" t="s">
        <v>108</v>
      </c>
      <c r="DM126" s="921"/>
      <c r="DN126" s="921"/>
      <c r="DO126" s="921"/>
      <c r="DP126" s="921"/>
      <c r="DQ126" s="921">
        <v>239974</v>
      </c>
      <c r="DR126" s="921"/>
      <c r="DS126" s="921"/>
      <c r="DT126" s="921"/>
      <c r="DU126" s="921"/>
      <c r="DV126" s="922">
        <v>1.2</v>
      </c>
      <c r="DW126" s="922"/>
      <c r="DX126" s="922"/>
      <c r="DY126" s="922"/>
      <c r="DZ126" s="923"/>
    </row>
    <row r="127" spans="1:130" s="197" customFormat="1" ht="26.25" customHeight="1" thickBot="1">
      <c r="A127" s="977"/>
      <c r="B127" s="949"/>
      <c r="C127" s="1005" t="s">
        <v>447</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t="s">
        <v>108</v>
      </c>
      <c r="AB127" s="960"/>
      <c r="AC127" s="960"/>
      <c r="AD127" s="960"/>
      <c r="AE127" s="961"/>
      <c r="AF127" s="962" t="s">
        <v>108</v>
      </c>
      <c r="AG127" s="960"/>
      <c r="AH127" s="960"/>
      <c r="AI127" s="960"/>
      <c r="AJ127" s="961"/>
      <c r="AK127" s="962" t="s">
        <v>108</v>
      </c>
      <c r="AL127" s="960"/>
      <c r="AM127" s="960"/>
      <c r="AN127" s="960"/>
      <c r="AO127" s="961"/>
      <c r="AP127" s="963" t="s">
        <v>108</v>
      </c>
      <c r="AQ127" s="964"/>
      <c r="AR127" s="964"/>
      <c r="AS127" s="964"/>
      <c r="AT127" s="965"/>
      <c r="AU127" s="233"/>
      <c r="AV127" s="233"/>
      <c r="AW127" s="233"/>
      <c r="AX127" s="887" t="s">
        <v>448</v>
      </c>
      <c r="AY127" s="888"/>
      <c r="AZ127" s="888"/>
      <c r="BA127" s="888"/>
      <c r="BB127" s="888"/>
      <c r="BC127" s="888"/>
      <c r="BD127" s="888"/>
      <c r="BE127" s="889"/>
      <c r="BF127" s="1042" t="s">
        <v>108</v>
      </c>
      <c r="BG127" s="1043"/>
      <c r="BH127" s="1043"/>
      <c r="BI127" s="1043"/>
      <c r="BJ127" s="1043"/>
      <c r="BK127" s="1043"/>
      <c r="BL127" s="1052"/>
      <c r="BM127" s="1042">
        <v>12.14</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449</v>
      </c>
      <c r="CQ127" s="1046"/>
      <c r="CR127" s="1046"/>
      <c r="CS127" s="1046"/>
      <c r="CT127" s="1046"/>
      <c r="CU127" s="1046"/>
      <c r="CV127" s="1046"/>
      <c r="CW127" s="1046"/>
      <c r="CX127" s="1046"/>
      <c r="CY127" s="1046"/>
      <c r="CZ127" s="1046"/>
      <c r="DA127" s="1046"/>
      <c r="DB127" s="1046"/>
      <c r="DC127" s="1046"/>
      <c r="DD127" s="1046"/>
      <c r="DE127" s="1046"/>
      <c r="DF127" s="1047"/>
      <c r="DG127" s="1048" t="s">
        <v>450</v>
      </c>
      <c r="DH127" s="1049"/>
      <c r="DI127" s="1049"/>
      <c r="DJ127" s="1049"/>
      <c r="DK127" s="1049"/>
      <c r="DL127" s="1049" t="s">
        <v>108</v>
      </c>
      <c r="DM127" s="1049"/>
      <c r="DN127" s="1049"/>
      <c r="DO127" s="1049"/>
      <c r="DP127" s="1049"/>
      <c r="DQ127" s="1049" t="s">
        <v>108</v>
      </c>
      <c r="DR127" s="1049"/>
      <c r="DS127" s="1049"/>
      <c r="DT127" s="1049"/>
      <c r="DU127" s="1049"/>
      <c r="DV127" s="1050" t="s">
        <v>108</v>
      </c>
      <c r="DW127" s="1050"/>
      <c r="DX127" s="1050"/>
      <c r="DY127" s="1050"/>
      <c r="DZ127" s="1051"/>
    </row>
    <row r="128" spans="1:130" s="197" customFormat="1" ht="26.25" customHeight="1">
      <c r="A128" s="1072" t="s">
        <v>451</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452</v>
      </c>
      <c r="X128" s="1074"/>
      <c r="Y128" s="1074"/>
      <c r="Z128" s="1075"/>
      <c r="AA128" s="1090">
        <v>643084</v>
      </c>
      <c r="AB128" s="1091"/>
      <c r="AC128" s="1091"/>
      <c r="AD128" s="1091"/>
      <c r="AE128" s="1092"/>
      <c r="AF128" s="1093">
        <v>639811</v>
      </c>
      <c r="AG128" s="1091"/>
      <c r="AH128" s="1091"/>
      <c r="AI128" s="1091"/>
      <c r="AJ128" s="1092"/>
      <c r="AK128" s="1093">
        <v>616091</v>
      </c>
      <c r="AL128" s="1091"/>
      <c r="AM128" s="1091"/>
      <c r="AN128" s="1091"/>
      <c r="AO128" s="1092"/>
      <c r="AP128" s="1094"/>
      <c r="AQ128" s="1095"/>
      <c r="AR128" s="1095"/>
      <c r="AS128" s="1095"/>
      <c r="AT128" s="1096"/>
      <c r="AU128" s="235"/>
      <c r="AV128" s="235"/>
      <c r="AW128" s="235"/>
      <c r="AX128" s="1055" t="s">
        <v>453</v>
      </c>
      <c r="AY128" s="951"/>
      <c r="AZ128" s="951"/>
      <c r="BA128" s="951"/>
      <c r="BB128" s="951"/>
      <c r="BC128" s="951"/>
      <c r="BD128" s="951"/>
      <c r="BE128" s="952"/>
      <c r="BF128" s="1067" t="s">
        <v>108</v>
      </c>
      <c r="BG128" s="1068"/>
      <c r="BH128" s="1068"/>
      <c r="BI128" s="1068"/>
      <c r="BJ128" s="1068"/>
      <c r="BK128" s="1068"/>
      <c r="BL128" s="1069"/>
      <c r="BM128" s="1067">
        <v>17.14</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89</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454</v>
      </c>
      <c r="X129" s="1062"/>
      <c r="Y129" s="1062"/>
      <c r="Z129" s="1063"/>
      <c r="AA129" s="959">
        <v>24019545</v>
      </c>
      <c r="AB129" s="960"/>
      <c r="AC129" s="960"/>
      <c r="AD129" s="960"/>
      <c r="AE129" s="961"/>
      <c r="AF129" s="962">
        <v>24007666</v>
      </c>
      <c r="AG129" s="960"/>
      <c r="AH129" s="960"/>
      <c r="AI129" s="960"/>
      <c r="AJ129" s="961"/>
      <c r="AK129" s="962">
        <v>24214325</v>
      </c>
      <c r="AL129" s="960"/>
      <c r="AM129" s="960"/>
      <c r="AN129" s="960"/>
      <c r="AO129" s="961"/>
      <c r="AP129" s="1064"/>
      <c r="AQ129" s="1065"/>
      <c r="AR129" s="1065"/>
      <c r="AS129" s="1065"/>
      <c r="AT129" s="1066"/>
      <c r="AU129" s="235"/>
      <c r="AV129" s="235"/>
      <c r="AW129" s="235"/>
      <c r="AX129" s="1055" t="s">
        <v>455</v>
      </c>
      <c r="AY129" s="951"/>
      <c r="AZ129" s="951"/>
      <c r="BA129" s="951"/>
      <c r="BB129" s="951"/>
      <c r="BC129" s="951"/>
      <c r="BD129" s="951"/>
      <c r="BE129" s="952"/>
      <c r="BF129" s="1056">
        <v>5.5</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456</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457</v>
      </c>
      <c r="X130" s="1062"/>
      <c r="Y130" s="1062"/>
      <c r="Z130" s="1063"/>
      <c r="AA130" s="959">
        <v>4641125</v>
      </c>
      <c r="AB130" s="960"/>
      <c r="AC130" s="960"/>
      <c r="AD130" s="960"/>
      <c r="AE130" s="961"/>
      <c r="AF130" s="962">
        <v>4844436</v>
      </c>
      <c r="AG130" s="960"/>
      <c r="AH130" s="960"/>
      <c r="AI130" s="960"/>
      <c r="AJ130" s="961"/>
      <c r="AK130" s="962">
        <v>4984456</v>
      </c>
      <c r="AL130" s="960"/>
      <c r="AM130" s="960"/>
      <c r="AN130" s="960"/>
      <c r="AO130" s="961"/>
      <c r="AP130" s="1064"/>
      <c r="AQ130" s="1065"/>
      <c r="AR130" s="1065"/>
      <c r="AS130" s="1065"/>
      <c r="AT130" s="1066"/>
      <c r="AU130" s="235"/>
      <c r="AV130" s="235"/>
      <c r="AW130" s="235"/>
      <c r="AX130" s="1114" t="s">
        <v>458</v>
      </c>
      <c r="AY130" s="1046"/>
      <c r="AZ130" s="1046"/>
      <c r="BA130" s="1046"/>
      <c r="BB130" s="1046"/>
      <c r="BC130" s="1046"/>
      <c r="BD130" s="1046"/>
      <c r="BE130" s="1047"/>
      <c r="BF130" s="1076">
        <v>32.200000000000003</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459</v>
      </c>
      <c r="X131" s="1085"/>
      <c r="Y131" s="1085"/>
      <c r="Z131" s="1086"/>
      <c r="AA131" s="998">
        <v>19378420</v>
      </c>
      <c r="AB131" s="999"/>
      <c r="AC131" s="999"/>
      <c r="AD131" s="999"/>
      <c r="AE131" s="1000"/>
      <c r="AF131" s="1001">
        <v>19163230</v>
      </c>
      <c r="AG131" s="999"/>
      <c r="AH131" s="999"/>
      <c r="AI131" s="999"/>
      <c r="AJ131" s="1000"/>
      <c r="AK131" s="1001">
        <v>19229869</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460</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461</v>
      </c>
      <c r="W132" s="1102"/>
      <c r="X132" s="1102"/>
      <c r="Y132" s="1102"/>
      <c r="Z132" s="1103"/>
      <c r="AA132" s="1104">
        <v>6.5573973519999997</v>
      </c>
      <c r="AB132" s="1105"/>
      <c r="AC132" s="1105"/>
      <c r="AD132" s="1105"/>
      <c r="AE132" s="1106"/>
      <c r="AF132" s="1107">
        <v>4.8467768739999997</v>
      </c>
      <c r="AG132" s="1105"/>
      <c r="AH132" s="1105"/>
      <c r="AI132" s="1105"/>
      <c r="AJ132" s="1106"/>
      <c r="AK132" s="1107">
        <v>5.3224491540000001</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462</v>
      </c>
      <c r="W133" s="1109"/>
      <c r="X133" s="1109"/>
      <c r="Y133" s="1109"/>
      <c r="Z133" s="1110"/>
      <c r="AA133" s="1111">
        <v>6.6</v>
      </c>
      <c r="AB133" s="1112"/>
      <c r="AC133" s="1112"/>
      <c r="AD133" s="1112"/>
      <c r="AE133" s="1113"/>
      <c r="AF133" s="1111">
        <v>5.9</v>
      </c>
      <c r="AG133" s="1112"/>
      <c r="AH133" s="1112"/>
      <c r="AI133" s="1112"/>
      <c r="AJ133" s="1113"/>
      <c r="AK133" s="1111">
        <v>5.5</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8" t="s">
        <v>465</v>
      </c>
      <c r="L7" s="254"/>
      <c r="M7" s="255" t="s">
        <v>466</v>
      </c>
      <c r="N7" s="256"/>
    </row>
    <row r="8" spans="1:16">
      <c r="A8" s="248"/>
      <c r="B8" s="244"/>
      <c r="C8" s="244"/>
      <c r="D8" s="244"/>
      <c r="E8" s="244"/>
      <c r="F8" s="244"/>
      <c r="G8" s="257"/>
      <c r="H8" s="258"/>
      <c r="I8" s="258"/>
      <c r="J8" s="259"/>
      <c r="K8" s="1119"/>
      <c r="L8" s="260" t="s">
        <v>467</v>
      </c>
      <c r="M8" s="261" t="s">
        <v>468</v>
      </c>
      <c r="N8" s="262" t="s">
        <v>469</v>
      </c>
    </row>
    <row r="9" spans="1:16">
      <c r="A9" s="248"/>
      <c r="B9" s="244"/>
      <c r="C9" s="244"/>
      <c r="D9" s="244"/>
      <c r="E9" s="244"/>
      <c r="F9" s="244"/>
      <c r="G9" s="1120" t="s">
        <v>470</v>
      </c>
      <c r="H9" s="1121"/>
      <c r="I9" s="1121"/>
      <c r="J9" s="1122"/>
      <c r="K9" s="263">
        <v>7692504</v>
      </c>
      <c r="L9" s="264">
        <v>90220</v>
      </c>
      <c r="M9" s="265">
        <v>62416</v>
      </c>
      <c r="N9" s="266">
        <v>44.5</v>
      </c>
    </row>
    <row r="10" spans="1:16">
      <c r="A10" s="248"/>
      <c r="B10" s="244"/>
      <c r="C10" s="244"/>
      <c r="D10" s="244"/>
      <c r="E10" s="244"/>
      <c r="F10" s="244"/>
      <c r="G10" s="1120" t="s">
        <v>471</v>
      </c>
      <c r="H10" s="1121"/>
      <c r="I10" s="1121"/>
      <c r="J10" s="1122"/>
      <c r="K10" s="267">
        <v>227550</v>
      </c>
      <c r="L10" s="268">
        <v>2669</v>
      </c>
      <c r="M10" s="269">
        <v>5506</v>
      </c>
      <c r="N10" s="270">
        <v>-51.5</v>
      </c>
    </row>
    <row r="11" spans="1:16" ht="13.5" customHeight="1">
      <c r="A11" s="248"/>
      <c r="B11" s="244"/>
      <c r="C11" s="244"/>
      <c r="D11" s="244"/>
      <c r="E11" s="244"/>
      <c r="F11" s="244"/>
      <c r="G11" s="1120" t="s">
        <v>472</v>
      </c>
      <c r="H11" s="1121"/>
      <c r="I11" s="1121"/>
      <c r="J11" s="1122"/>
      <c r="K11" s="267">
        <v>53</v>
      </c>
      <c r="L11" s="268">
        <v>1</v>
      </c>
      <c r="M11" s="269">
        <v>5414</v>
      </c>
      <c r="N11" s="270">
        <v>-100</v>
      </c>
    </row>
    <row r="12" spans="1:16" ht="13.5" customHeight="1">
      <c r="A12" s="248"/>
      <c r="B12" s="244"/>
      <c r="C12" s="244"/>
      <c r="D12" s="244"/>
      <c r="E12" s="244"/>
      <c r="F12" s="244"/>
      <c r="G12" s="1120" t="s">
        <v>473</v>
      </c>
      <c r="H12" s="1121"/>
      <c r="I12" s="1121"/>
      <c r="J12" s="1122"/>
      <c r="K12" s="267">
        <v>201930</v>
      </c>
      <c r="L12" s="268">
        <v>2368</v>
      </c>
      <c r="M12" s="269">
        <v>1117</v>
      </c>
      <c r="N12" s="270">
        <v>112</v>
      </c>
    </row>
    <row r="13" spans="1:16" ht="13.5" customHeight="1">
      <c r="A13" s="248"/>
      <c r="B13" s="244"/>
      <c r="C13" s="244"/>
      <c r="D13" s="244"/>
      <c r="E13" s="244"/>
      <c r="F13" s="244"/>
      <c r="G13" s="1120" t="s">
        <v>474</v>
      </c>
      <c r="H13" s="1121"/>
      <c r="I13" s="1121"/>
      <c r="J13" s="1122"/>
      <c r="K13" s="267" t="s">
        <v>475</v>
      </c>
      <c r="L13" s="268" t="s">
        <v>475</v>
      </c>
      <c r="M13" s="269">
        <v>0</v>
      </c>
      <c r="N13" s="270" t="s">
        <v>475</v>
      </c>
    </row>
    <row r="14" spans="1:16" ht="13.5" customHeight="1">
      <c r="A14" s="248"/>
      <c r="B14" s="244"/>
      <c r="C14" s="244"/>
      <c r="D14" s="244"/>
      <c r="E14" s="244"/>
      <c r="F14" s="244"/>
      <c r="G14" s="1120" t="s">
        <v>476</v>
      </c>
      <c r="H14" s="1121"/>
      <c r="I14" s="1121"/>
      <c r="J14" s="1122"/>
      <c r="K14" s="267">
        <v>279898</v>
      </c>
      <c r="L14" s="268">
        <v>3283</v>
      </c>
      <c r="M14" s="269">
        <v>2298</v>
      </c>
      <c r="N14" s="270">
        <v>42.9</v>
      </c>
    </row>
    <row r="15" spans="1:16" ht="13.5" customHeight="1">
      <c r="A15" s="248"/>
      <c r="B15" s="244"/>
      <c r="C15" s="244"/>
      <c r="D15" s="244"/>
      <c r="E15" s="244"/>
      <c r="F15" s="244"/>
      <c r="G15" s="1120" t="s">
        <v>477</v>
      </c>
      <c r="H15" s="1121"/>
      <c r="I15" s="1121"/>
      <c r="J15" s="1122"/>
      <c r="K15" s="267">
        <v>111361</v>
      </c>
      <c r="L15" s="268">
        <v>1306</v>
      </c>
      <c r="M15" s="269">
        <v>1592</v>
      </c>
      <c r="N15" s="270">
        <v>-18</v>
      </c>
    </row>
    <row r="16" spans="1:16">
      <c r="A16" s="248"/>
      <c r="B16" s="244"/>
      <c r="C16" s="244"/>
      <c r="D16" s="244"/>
      <c r="E16" s="244"/>
      <c r="F16" s="244"/>
      <c r="G16" s="1123" t="s">
        <v>478</v>
      </c>
      <c r="H16" s="1124"/>
      <c r="I16" s="1124"/>
      <c r="J16" s="1125"/>
      <c r="K16" s="268">
        <v>-986173</v>
      </c>
      <c r="L16" s="268">
        <v>-11566</v>
      </c>
      <c r="M16" s="269">
        <v>-6284</v>
      </c>
      <c r="N16" s="270">
        <v>84.1</v>
      </c>
    </row>
    <row r="17" spans="1:16">
      <c r="A17" s="248"/>
      <c r="B17" s="244"/>
      <c r="C17" s="244"/>
      <c r="D17" s="244"/>
      <c r="E17" s="244"/>
      <c r="F17" s="244"/>
      <c r="G17" s="1123" t="s">
        <v>166</v>
      </c>
      <c r="H17" s="1124"/>
      <c r="I17" s="1124"/>
      <c r="J17" s="1125"/>
      <c r="K17" s="268">
        <v>7527123</v>
      </c>
      <c r="L17" s="268">
        <v>88280</v>
      </c>
      <c r="M17" s="269">
        <v>72059</v>
      </c>
      <c r="N17" s="270">
        <v>22.5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5" t="s">
        <v>483</v>
      </c>
      <c r="H21" s="1116"/>
      <c r="I21" s="1116"/>
      <c r="J21" s="1117"/>
      <c r="K21" s="280">
        <v>8.9</v>
      </c>
      <c r="L21" s="281">
        <v>7.1</v>
      </c>
      <c r="M21" s="282">
        <v>1.8</v>
      </c>
      <c r="N21" s="249"/>
      <c r="O21" s="283"/>
      <c r="P21" s="279"/>
    </row>
    <row r="22" spans="1:16" s="284" customFormat="1">
      <c r="A22" s="279"/>
      <c r="B22" s="249"/>
      <c r="C22" s="249"/>
      <c r="D22" s="249"/>
      <c r="E22" s="249"/>
      <c r="F22" s="249"/>
      <c r="G22" s="1115" t="s">
        <v>484</v>
      </c>
      <c r="H22" s="1116"/>
      <c r="I22" s="1116"/>
      <c r="J22" s="1117"/>
      <c r="K22" s="285">
        <v>102</v>
      </c>
      <c r="L22" s="286">
        <v>98.4</v>
      </c>
      <c r="M22" s="287">
        <v>3.6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8" t="s">
        <v>465</v>
      </c>
      <c r="L30" s="254"/>
      <c r="M30" s="255" t="s">
        <v>466</v>
      </c>
      <c r="N30" s="256"/>
    </row>
    <row r="31" spans="1:16">
      <c r="A31" s="248"/>
      <c r="B31" s="244"/>
      <c r="C31" s="244"/>
      <c r="D31" s="244"/>
      <c r="E31" s="244"/>
      <c r="F31" s="244"/>
      <c r="G31" s="257"/>
      <c r="H31" s="258"/>
      <c r="I31" s="258"/>
      <c r="J31" s="259"/>
      <c r="K31" s="1119"/>
      <c r="L31" s="260" t="s">
        <v>467</v>
      </c>
      <c r="M31" s="261" t="s">
        <v>468</v>
      </c>
      <c r="N31" s="262" t="s">
        <v>469</v>
      </c>
    </row>
    <row r="32" spans="1:16" ht="27" customHeight="1">
      <c r="A32" s="248"/>
      <c r="B32" s="244"/>
      <c r="C32" s="244"/>
      <c r="D32" s="244"/>
      <c r="E32" s="244"/>
      <c r="F32" s="244"/>
      <c r="G32" s="1131" t="s">
        <v>488</v>
      </c>
      <c r="H32" s="1132"/>
      <c r="I32" s="1132"/>
      <c r="J32" s="1133"/>
      <c r="K32" s="294">
        <v>5150218</v>
      </c>
      <c r="L32" s="294">
        <v>60403</v>
      </c>
      <c r="M32" s="295">
        <v>39864</v>
      </c>
      <c r="N32" s="296">
        <v>51.5</v>
      </c>
    </row>
    <row r="33" spans="1:16" ht="13.5" customHeight="1">
      <c r="A33" s="248"/>
      <c r="B33" s="244"/>
      <c r="C33" s="244"/>
      <c r="D33" s="244"/>
      <c r="E33" s="244"/>
      <c r="F33" s="244"/>
      <c r="G33" s="1131" t="s">
        <v>489</v>
      </c>
      <c r="H33" s="1132"/>
      <c r="I33" s="1132"/>
      <c r="J33" s="1133"/>
      <c r="K33" s="294" t="s">
        <v>475</v>
      </c>
      <c r="L33" s="294" t="s">
        <v>475</v>
      </c>
      <c r="M33" s="295">
        <v>3</v>
      </c>
      <c r="N33" s="296" t="s">
        <v>475</v>
      </c>
    </row>
    <row r="34" spans="1:16" ht="27" customHeight="1">
      <c r="A34" s="248"/>
      <c r="B34" s="244"/>
      <c r="C34" s="244"/>
      <c r="D34" s="244"/>
      <c r="E34" s="244"/>
      <c r="F34" s="244"/>
      <c r="G34" s="1131" t="s">
        <v>490</v>
      </c>
      <c r="H34" s="1132"/>
      <c r="I34" s="1132"/>
      <c r="J34" s="1133"/>
      <c r="K34" s="294">
        <v>35820</v>
      </c>
      <c r="L34" s="294">
        <v>420</v>
      </c>
      <c r="M34" s="295">
        <v>79</v>
      </c>
      <c r="N34" s="296">
        <v>431.6</v>
      </c>
    </row>
    <row r="35" spans="1:16" ht="27" customHeight="1">
      <c r="A35" s="248"/>
      <c r="B35" s="244"/>
      <c r="C35" s="244"/>
      <c r="D35" s="244"/>
      <c r="E35" s="244"/>
      <c r="F35" s="244"/>
      <c r="G35" s="1131" t="s">
        <v>491</v>
      </c>
      <c r="H35" s="1132"/>
      <c r="I35" s="1132"/>
      <c r="J35" s="1133"/>
      <c r="K35" s="294">
        <v>1438009</v>
      </c>
      <c r="L35" s="294">
        <v>16865</v>
      </c>
      <c r="M35" s="295">
        <v>14090</v>
      </c>
      <c r="N35" s="296">
        <v>19.7</v>
      </c>
    </row>
    <row r="36" spans="1:16" ht="27" customHeight="1">
      <c r="A36" s="248"/>
      <c r="B36" s="244"/>
      <c r="C36" s="244"/>
      <c r="D36" s="244"/>
      <c r="E36" s="244"/>
      <c r="F36" s="244"/>
      <c r="G36" s="1131" t="s">
        <v>492</v>
      </c>
      <c r="H36" s="1132"/>
      <c r="I36" s="1132"/>
      <c r="J36" s="1133"/>
      <c r="K36" s="294" t="s">
        <v>475</v>
      </c>
      <c r="L36" s="294" t="s">
        <v>475</v>
      </c>
      <c r="M36" s="295">
        <v>1791</v>
      </c>
      <c r="N36" s="296" t="s">
        <v>475</v>
      </c>
    </row>
    <row r="37" spans="1:16" ht="13.5" customHeight="1">
      <c r="A37" s="248"/>
      <c r="B37" s="244"/>
      <c r="C37" s="244"/>
      <c r="D37" s="244"/>
      <c r="E37" s="244"/>
      <c r="F37" s="244"/>
      <c r="G37" s="1131" t="s">
        <v>493</v>
      </c>
      <c r="H37" s="1132"/>
      <c r="I37" s="1132"/>
      <c r="J37" s="1133"/>
      <c r="K37" s="294" t="s">
        <v>475</v>
      </c>
      <c r="L37" s="294" t="s">
        <v>475</v>
      </c>
      <c r="M37" s="295">
        <v>866</v>
      </c>
      <c r="N37" s="296" t="s">
        <v>475</v>
      </c>
    </row>
    <row r="38" spans="1:16" ht="27" customHeight="1">
      <c r="A38" s="248"/>
      <c r="B38" s="244"/>
      <c r="C38" s="244"/>
      <c r="D38" s="244"/>
      <c r="E38" s="244"/>
      <c r="F38" s="244"/>
      <c r="G38" s="1134" t="s">
        <v>494</v>
      </c>
      <c r="H38" s="1135"/>
      <c r="I38" s="1135"/>
      <c r="J38" s="1136"/>
      <c r="K38" s="297" t="s">
        <v>475</v>
      </c>
      <c r="L38" s="297" t="s">
        <v>475</v>
      </c>
      <c r="M38" s="298">
        <v>3</v>
      </c>
      <c r="N38" s="299" t="s">
        <v>475</v>
      </c>
      <c r="O38" s="293"/>
    </row>
    <row r="39" spans="1:16">
      <c r="A39" s="248"/>
      <c r="B39" s="244"/>
      <c r="C39" s="244"/>
      <c r="D39" s="244"/>
      <c r="E39" s="244"/>
      <c r="F39" s="244"/>
      <c r="G39" s="1134" t="s">
        <v>495</v>
      </c>
      <c r="H39" s="1135"/>
      <c r="I39" s="1135"/>
      <c r="J39" s="1136"/>
      <c r="K39" s="300">
        <v>-616091</v>
      </c>
      <c r="L39" s="300">
        <v>-7226</v>
      </c>
      <c r="M39" s="301">
        <v>-5541</v>
      </c>
      <c r="N39" s="302">
        <v>30.4</v>
      </c>
      <c r="O39" s="293"/>
    </row>
    <row r="40" spans="1:16" ht="27" customHeight="1">
      <c r="A40" s="248"/>
      <c r="B40" s="244"/>
      <c r="C40" s="244"/>
      <c r="D40" s="244"/>
      <c r="E40" s="244"/>
      <c r="F40" s="244"/>
      <c r="G40" s="1131" t="s">
        <v>496</v>
      </c>
      <c r="H40" s="1132"/>
      <c r="I40" s="1132"/>
      <c r="J40" s="1133"/>
      <c r="K40" s="300">
        <v>-4984456</v>
      </c>
      <c r="L40" s="300">
        <v>-58459</v>
      </c>
      <c r="M40" s="301">
        <v>-36202</v>
      </c>
      <c r="N40" s="302">
        <v>61.5</v>
      </c>
      <c r="O40" s="293"/>
    </row>
    <row r="41" spans="1:16">
      <c r="A41" s="248"/>
      <c r="B41" s="244"/>
      <c r="C41" s="244"/>
      <c r="D41" s="244"/>
      <c r="E41" s="244"/>
      <c r="F41" s="244"/>
      <c r="G41" s="1137" t="s">
        <v>277</v>
      </c>
      <c r="H41" s="1138"/>
      <c r="I41" s="1138"/>
      <c r="J41" s="1139"/>
      <c r="K41" s="294">
        <v>1023500</v>
      </c>
      <c r="L41" s="300">
        <v>12004</v>
      </c>
      <c r="M41" s="301">
        <v>14952</v>
      </c>
      <c r="N41" s="302">
        <v>-19.7</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6" t="s">
        <v>465</v>
      </c>
      <c r="J49" s="1128" t="s">
        <v>500</v>
      </c>
      <c r="K49" s="1129"/>
      <c r="L49" s="1129"/>
      <c r="M49" s="1129"/>
      <c r="N49" s="1130"/>
    </row>
    <row r="50" spans="1:14">
      <c r="A50" s="248"/>
      <c r="B50" s="244"/>
      <c r="C50" s="244"/>
      <c r="D50" s="244"/>
      <c r="E50" s="244"/>
      <c r="F50" s="244"/>
      <c r="G50" s="312"/>
      <c r="H50" s="313"/>
      <c r="I50" s="1127"/>
      <c r="J50" s="314" t="s">
        <v>501</v>
      </c>
      <c r="K50" s="315" t="s">
        <v>502</v>
      </c>
      <c r="L50" s="316" t="s">
        <v>503</v>
      </c>
      <c r="M50" s="317" t="s">
        <v>504</v>
      </c>
      <c r="N50" s="318" t="s">
        <v>505</v>
      </c>
    </row>
    <row r="51" spans="1:14">
      <c r="A51" s="248"/>
      <c r="B51" s="244"/>
      <c r="C51" s="244"/>
      <c r="D51" s="244"/>
      <c r="E51" s="244"/>
      <c r="F51" s="244"/>
      <c r="G51" s="310" t="s">
        <v>506</v>
      </c>
      <c r="H51" s="311"/>
      <c r="I51" s="319">
        <v>5296303</v>
      </c>
      <c r="J51" s="320">
        <v>62149</v>
      </c>
      <c r="K51" s="321">
        <v>-20.399999999999999</v>
      </c>
      <c r="L51" s="322">
        <v>47569</v>
      </c>
      <c r="M51" s="323">
        <v>-23.1</v>
      </c>
      <c r="N51" s="324">
        <v>2.7</v>
      </c>
    </row>
    <row r="52" spans="1:14">
      <c r="A52" s="248"/>
      <c r="B52" s="244"/>
      <c r="C52" s="244"/>
      <c r="D52" s="244"/>
      <c r="E52" s="244"/>
      <c r="F52" s="244"/>
      <c r="G52" s="325"/>
      <c r="H52" s="326" t="s">
        <v>507</v>
      </c>
      <c r="I52" s="327">
        <v>2858968</v>
      </c>
      <c r="J52" s="328">
        <v>33548</v>
      </c>
      <c r="K52" s="329">
        <v>-16.8</v>
      </c>
      <c r="L52" s="330">
        <v>26255</v>
      </c>
      <c r="M52" s="331">
        <v>-18.399999999999999</v>
      </c>
      <c r="N52" s="332">
        <v>1.6</v>
      </c>
    </row>
    <row r="53" spans="1:14">
      <c r="A53" s="248"/>
      <c r="B53" s="244"/>
      <c r="C53" s="244"/>
      <c r="D53" s="244"/>
      <c r="E53" s="244"/>
      <c r="F53" s="244"/>
      <c r="G53" s="310" t="s">
        <v>508</v>
      </c>
      <c r="H53" s="311"/>
      <c r="I53" s="319">
        <v>6094306</v>
      </c>
      <c r="J53" s="320">
        <v>71260</v>
      </c>
      <c r="K53" s="321">
        <v>14.7</v>
      </c>
      <c r="L53" s="322">
        <v>50880</v>
      </c>
      <c r="M53" s="323">
        <v>7</v>
      </c>
      <c r="N53" s="324">
        <v>7.7</v>
      </c>
    </row>
    <row r="54" spans="1:14">
      <c r="A54" s="248"/>
      <c r="B54" s="244"/>
      <c r="C54" s="244"/>
      <c r="D54" s="244"/>
      <c r="E54" s="244"/>
      <c r="F54" s="244"/>
      <c r="G54" s="325"/>
      <c r="H54" s="326" t="s">
        <v>507</v>
      </c>
      <c r="I54" s="327">
        <v>2332920</v>
      </c>
      <c r="J54" s="328">
        <v>27279</v>
      </c>
      <c r="K54" s="329">
        <v>-18.7</v>
      </c>
      <c r="L54" s="330">
        <v>26879</v>
      </c>
      <c r="M54" s="331">
        <v>2.4</v>
      </c>
      <c r="N54" s="332">
        <v>-21.1</v>
      </c>
    </row>
    <row r="55" spans="1:14">
      <c r="A55" s="248"/>
      <c r="B55" s="244"/>
      <c r="C55" s="244"/>
      <c r="D55" s="244"/>
      <c r="E55" s="244"/>
      <c r="F55" s="244"/>
      <c r="G55" s="310" t="s">
        <v>509</v>
      </c>
      <c r="H55" s="311"/>
      <c r="I55" s="319">
        <v>6660449</v>
      </c>
      <c r="J55" s="320">
        <v>77764</v>
      </c>
      <c r="K55" s="321">
        <v>9.1</v>
      </c>
      <c r="L55" s="322">
        <v>63956</v>
      </c>
      <c r="M55" s="323">
        <v>25.7</v>
      </c>
      <c r="N55" s="324">
        <v>-16.600000000000001</v>
      </c>
    </row>
    <row r="56" spans="1:14">
      <c r="A56" s="248"/>
      <c r="B56" s="244"/>
      <c r="C56" s="244"/>
      <c r="D56" s="244"/>
      <c r="E56" s="244"/>
      <c r="F56" s="244"/>
      <c r="G56" s="325"/>
      <c r="H56" s="326" t="s">
        <v>507</v>
      </c>
      <c r="I56" s="327">
        <v>2794412</v>
      </c>
      <c r="J56" s="328">
        <v>32626</v>
      </c>
      <c r="K56" s="329">
        <v>19.600000000000001</v>
      </c>
      <c r="L56" s="330">
        <v>29239</v>
      </c>
      <c r="M56" s="331">
        <v>8.8000000000000007</v>
      </c>
      <c r="N56" s="332">
        <v>10.8</v>
      </c>
    </row>
    <row r="57" spans="1:14">
      <c r="A57" s="248"/>
      <c r="B57" s="244"/>
      <c r="C57" s="244"/>
      <c r="D57" s="244"/>
      <c r="E57" s="244"/>
      <c r="F57" s="244"/>
      <c r="G57" s="310" t="s">
        <v>510</v>
      </c>
      <c r="H57" s="311"/>
      <c r="I57" s="319">
        <v>8902372</v>
      </c>
      <c r="J57" s="320">
        <v>104270</v>
      </c>
      <c r="K57" s="321">
        <v>34.1</v>
      </c>
      <c r="L57" s="322">
        <v>66255</v>
      </c>
      <c r="M57" s="323">
        <v>3.6</v>
      </c>
      <c r="N57" s="324">
        <v>30.5</v>
      </c>
    </row>
    <row r="58" spans="1:14">
      <c r="A58" s="248"/>
      <c r="B58" s="244"/>
      <c r="C58" s="244"/>
      <c r="D58" s="244"/>
      <c r="E58" s="244"/>
      <c r="F58" s="244"/>
      <c r="G58" s="325"/>
      <c r="H58" s="326" t="s">
        <v>507</v>
      </c>
      <c r="I58" s="327">
        <v>5123099</v>
      </c>
      <c r="J58" s="328">
        <v>60005</v>
      </c>
      <c r="K58" s="329">
        <v>83.9</v>
      </c>
      <c r="L58" s="330">
        <v>31822</v>
      </c>
      <c r="M58" s="331">
        <v>8.8000000000000007</v>
      </c>
      <c r="N58" s="332">
        <v>75.099999999999994</v>
      </c>
    </row>
    <row r="59" spans="1:14">
      <c r="A59" s="248"/>
      <c r="B59" s="244"/>
      <c r="C59" s="244"/>
      <c r="D59" s="244"/>
      <c r="E59" s="244"/>
      <c r="F59" s="244"/>
      <c r="G59" s="310" t="s">
        <v>511</v>
      </c>
      <c r="H59" s="311"/>
      <c r="I59" s="319">
        <v>6593226</v>
      </c>
      <c r="J59" s="320">
        <v>77327</v>
      </c>
      <c r="K59" s="321">
        <v>-25.8</v>
      </c>
      <c r="L59" s="322">
        <v>54227</v>
      </c>
      <c r="M59" s="323">
        <v>-18.2</v>
      </c>
      <c r="N59" s="324">
        <v>-7.6</v>
      </c>
    </row>
    <row r="60" spans="1:14">
      <c r="A60" s="248"/>
      <c r="B60" s="244"/>
      <c r="C60" s="244"/>
      <c r="D60" s="244"/>
      <c r="E60" s="244"/>
      <c r="F60" s="244"/>
      <c r="G60" s="325"/>
      <c r="H60" s="326" t="s">
        <v>507</v>
      </c>
      <c r="I60" s="333">
        <v>4001859</v>
      </c>
      <c r="J60" s="328">
        <v>46935</v>
      </c>
      <c r="K60" s="329">
        <v>-21.8</v>
      </c>
      <c r="L60" s="330">
        <v>29694</v>
      </c>
      <c r="M60" s="331">
        <v>-6.7</v>
      </c>
      <c r="N60" s="332">
        <v>-15.1</v>
      </c>
    </row>
    <row r="61" spans="1:14">
      <c r="A61" s="248"/>
      <c r="B61" s="244"/>
      <c r="C61" s="244"/>
      <c r="D61" s="244"/>
      <c r="E61" s="244"/>
      <c r="F61" s="244"/>
      <c r="G61" s="310" t="s">
        <v>512</v>
      </c>
      <c r="H61" s="334"/>
      <c r="I61" s="335">
        <v>6709331</v>
      </c>
      <c r="J61" s="336">
        <v>78554</v>
      </c>
      <c r="K61" s="337">
        <v>2.2999999999999998</v>
      </c>
      <c r="L61" s="338">
        <v>56577</v>
      </c>
      <c r="M61" s="339">
        <v>-1</v>
      </c>
      <c r="N61" s="324">
        <v>3.3</v>
      </c>
    </row>
    <row r="62" spans="1:14">
      <c r="A62" s="248"/>
      <c r="B62" s="244"/>
      <c r="C62" s="244"/>
      <c r="D62" s="244"/>
      <c r="E62" s="244"/>
      <c r="F62" s="244"/>
      <c r="G62" s="325"/>
      <c r="H62" s="326" t="s">
        <v>507</v>
      </c>
      <c r="I62" s="327">
        <v>3422252</v>
      </c>
      <c r="J62" s="328">
        <v>40079</v>
      </c>
      <c r="K62" s="329">
        <v>9.1999999999999993</v>
      </c>
      <c r="L62" s="330">
        <v>28778</v>
      </c>
      <c r="M62" s="331">
        <v>-1</v>
      </c>
      <c r="N62" s="332">
        <v>10.199999999999999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40" t="s">
        <v>3</v>
      </c>
      <c r="D47" s="1140"/>
      <c r="E47" s="1141"/>
      <c r="F47" s="11">
        <v>12.7</v>
      </c>
      <c r="G47" s="12">
        <v>12.54</v>
      </c>
      <c r="H47" s="12">
        <v>17.27</v>
      </c>
      <c r="I47" s="12">
        <v>14.47</v>
      </c>
      <c r="J47" s="13">
        <v>14.54</v>
      </c>
    </row>
    <row r="48" spans="2:10" ht="57.75" customHeight="1">
      <c r="B48" s="14"/>
      <c r="C48" s="1142" t="s">
        <v>4</v>
      </c>
      <c r="D48" s="1142"/>
      <c r="E48" s="1143"/>
      <c r="F48" s="15">
        <v>5.61</v>
      </c>
      <c r="G48" s="16">
        <v>6.31</v>
      </c>
      <c r="H48" s="16">
        <v>6.02</v>
      </c>
      <c r="I48" s="16">
        <v>5.38</v>
      </c>
      <c r="J48" s="17">
        <v>6.23</v>
      </c>
    </row>
    <row r="49" spans="2:10" ht="57.75" customHeight="1" thickBot="1">
      <c r="B49" s="18"/>
      <c r="C49" s="1144" t="s">
        <v>5</v>
      </c>
      <c r="D49" s="1144"/>
      <c r="E49" s="1145"/>
      <c r="F49" s="19" t="s">
        <v>519</v>
      </c>
      <c r="G49" s="20" t="s">
        <v>520</v>
      </c>
      <c r="H49" s="20">
        <v>1.35</v>
      </c>
      <c r="I49" s="20" t="s">
        <v>521</v>
      </c>
      <c r="J49" s="21" t="s">
        <v>522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2017-03-06T07:37:38Z</cp:lastPrinted>
  <dcterms:created xsi:type="dcterms:W3CDTF">2017-02-15T23:13:30Z</dcterms:created>
  <dcterms:modified xsi:type="dcterms:W3CDTF">2017-03-06T08:28:18Z</dcterms:modified>
</cp:coreProperties>
</file>