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今吉\00_文書庶務\R7\0001 令和5年度財政状況資料集の各団体HPへの掲載について\作業\"/>
    </mc:Choice>
  </mc:AlternateContent>
  <bookViews>
    <workbookView xWindow="0" yWindow="0" windowWidth="28800" windowHeight="1411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40" i="10"/>
  <c r="AO39"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<sst xmlns="http://schemas.openxmlformats.org/spreadsheetml/2006/main" count="1143" uniqueCount="615">
  <si>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</si>
  <si>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</si>
  <si>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</si>
  <si>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</si>
  <si>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</si>
  <si>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</si>
  <si>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</si>
  <si>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</si>
  <si>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</si>
  <si>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</si>
  <si>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</si>
  <si>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</si>
  <si>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</si>
  <si>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</si>
  <si>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</si>
  <si>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</si>
  <si>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</si>
  <si>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</si>
  <si>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</si>
  <si>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</si>
  <si>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</si>
  <si>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</si>
  <si>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</si>
  <si>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</si>
  <si>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</si>
  <si>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</si>
  <si>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</si>
  <si>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</si>
  <si>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</si>
  <si>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</si>
  <si>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</si>
  <si>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</si>
  <si>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</si>
  <si>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</si>
  <si>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</si>
  <si>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</si>
  <si>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</si>
  <si>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</si>
  <si>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</si>
  <si>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</si>
  <si>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</si>
  <si>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</si>
  <si>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</si>
  <si>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</si>
  <si>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</si>
  <si>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</si>
  <si>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</si>
  <si>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</si>
  <si>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</si>
  <si>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</si>
  <si>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</si>
  <si>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</si>
  <si>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</si>
  <si>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</si>
  <si>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</si>
  <si>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</si>
  <si>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</si>
  <si>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</si>
  <si>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</si>
  <si>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</si>
  <si>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</si>
  <si>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</si>
  <si>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</si>
  <si>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</si>
  <si>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</si>
  <si>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</si>
  <si>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</si>
  <si>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</si>
  <si>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</si>
  <si>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</si>
  <si>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</si>
  <si>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</si>
  <si>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</si>
  <si>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</si>
  <si>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</si>
  <si>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</si>
  <si>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</si>
  <si>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</si>
  <si>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</si>
  <si>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</si>
  <si>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</si>
  <si>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</si>
  <si>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</si>
  <si>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</si>
  <si>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</si>
  <si>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</si>
  <si>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</si>
  <si>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</si>
  <si>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</si>
  <si>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</si>
  <si>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</si>
  <si>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</si>
  <si>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</si>
  <si>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</si>
  <si>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中津市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</si>
  <si>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</si>
  <si>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</si>
  <si>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</si>
  <si>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</si>
  <si>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</si>
  <si>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</si>
  <si>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</si>
  <si>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</si>
  <si>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</si>
  <si>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</si>
  <si>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</si>
  <si>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</si>
  <si>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</si>
  <si>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</si>
  <si>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</si>
  <si>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</si>
  <si>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</si>
  <si>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</si>
  <si>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</si>
  <si>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</si>
  <si>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</si>
  <si>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</si>
  <si>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</si>
  <si>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</si>
  <si>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</si>
  <si>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</si>
  <si>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</si>
  <si>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</si>
  <si>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</si>
  <si>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</si>
  <si>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</si>
  <si>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</si>
  <si>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</si>
  <si>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</si>
  <si>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</si>
  <si>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</si>
  <si>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</si>
  <si>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</si>
  <si>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</si>
  <si>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</si>
  <si>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</si>
  <si>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</si>
  <si>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</si>
  <si>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</si>
  <si>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</si>
  <si>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</si>
  <si>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</si>
  <si>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</si>
  <si>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診療所事業会計</t>
    <phoneticPr fontId="5"/>
  </si>
  <si>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</si>
  <si>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</si>
  <si>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</si>
  <si>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</si>
  <si>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</si>
  <si>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</si>
  <si>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</si>
  <si>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</si>
  <si>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</si>
  <si>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</si>
  <si>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</si>
  <si>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</si>
  <si>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</si>
  <si>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</si>
  <si>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</si>
  <si>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</si>
  <si>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</si>
  <si>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</si>
  <si>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</si>
  <si>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</si>
  <si>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</si>
  <si>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</si>
  <si>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</si>
  <si>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</si>
  <si>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</si>
  <si>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</si>
  <si>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</si>
  <si>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</si>
  <si>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</si>
  <si>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</si>
  <si>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</si>
  <si>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</si>
  <si>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</si>
  <si>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</si>
  <si>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</si>
  <si>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</si>
  <si>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</si>
  <si>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</si>
  <si>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</si>
  <si>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</si>
  <si>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</si>
  <si>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</si>
  <si>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</si>
  <si>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</si>
  <si>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</si>
  <si>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</si>
  <si>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</si>
  <si>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</si>
  <si>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</si>
  <si>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</si>
  <si>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</si>
  <si>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</si>
  <si>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</si>
  <si>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</si>
  <si>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</si>
  <si>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</si>
  <si>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</si>
  <si>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</si>
  <si>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</si>
  <si>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</si>
  <si>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大分県中津市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</si>
  <si>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</si>
  <si>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</si>
  <si>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</si>
  <si>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</si>
  <si>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</si>
  <si>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</si>
  <si>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</si>
  <si>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</si>
  <si>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</si>
  <si>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</si>
  <si>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</si>
  <si>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</si>
  <si>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</si>
  <si>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</si>
  <si>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</si>
  <si>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</si>
  <si>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</si>
  <si>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</si>
  <si>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</si>
  <si>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</si>
  <si>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</si>
  <si>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</si>
  <si>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</si>
  <si>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</si>
  <si>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</si>
  <si>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</si>
  <si>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</si>
  <si>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</si>
  <si>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</si>
  <si>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</si>
  <si>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</si>
  <si>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</si>
  <si>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</si>
  <si>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</si>
  <si>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</si>
  <si>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</si>
  <si>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</si>
  <si>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</si>
  <si>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</si>
  <si>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</si>
  <si>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</si>
  <si>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</si>
  <si>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</si>
  <si>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</si>
  <si>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</si>
  <si>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</si>
  <si>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</si>
  <si>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</si>
  <si>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</si>
  <si>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</si>
  <si>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</si>
  <si>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</si>
  <si>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</si>
  <si>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</si>
  <si>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</si>
  <si>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</si>
  <si>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</si>
  <si>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</si>
  <si>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</si>
  <si>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</si>
  <si>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</si>
  <si>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</si>
  <si>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</si>
  <si>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</si>
  <si>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</si>
  <si>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</si>
  <si>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</si>
  <si>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</si>
  <si>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</si>
  <si>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</si>
  <si>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</si>
  <si>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</si>
  <si>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</si>
  <si>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</si>
  <si>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</si>
  <si>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</si>
  <si>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</si>
  <si>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</si>
  <si>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</si>
  <si>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</si>
  <si>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</si>
  <si>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</si>
  <si>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</si>
  <si>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</si>
  <si>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</si>
  <si>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</si>
  <si>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</si>
  <si>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</si>
  <si>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</si>
  <si>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</si>
  <si>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</si>
  <si>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</si>
  <si>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</si>
  <si>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</si>
  <si>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</si>
  <si>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</si>
  <si>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</si>
  <si>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</si>
  <si>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</si>
  <si>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</si>
  <si>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</si>
  <si>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</si>
  <si>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</si>
  <si>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</si>
  <si>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</si>
  <si>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</si>
  <si>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</si>
  <si>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</si>
  <si>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</si>
  <si>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</si>
  <si>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</si>
  <si>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</si>
  <si>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</si>
  <si>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</si>
  <si>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</si>
  <si>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</si>
  <si>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</si>
  <si>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</si>
  <si>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</si>
  <si>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</si>
  <si>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</si>
  <si>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</si>
  <si>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</si>
  <si>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</si>
  <si>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</si>
  <si>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</si>
  <si>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</si>
  <si>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</si>
  <si>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</si>
  <si>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</si>
  <si>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</si>
  <si>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</si>
  <si>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</si>
  <si>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</si>
  <si>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</si>
  <si>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</si>
  <si>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</si>
  <si>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</si>
  <si>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</si>
  <si>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</si>
  <si>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</si>
  <si>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</si>
  <si>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</si>
  <si>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</si>
  <si>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</si>
  <si>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</si>
  <si>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</si>
  <si>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</si>
  <si>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</si>
  <si>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大分県中津市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</si>
  <si>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</si>
  <si>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</si>
  <si>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</si>
  <si>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</si>
  <si>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</si>
  <si>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</si>
  <si>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</si>
  <si>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</si>
  <si>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</si>
  <si>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</si>
  <si>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</si>
  <si>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</si>
  <si>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</si>
  <si>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</si>
  <si>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</si>
  <si>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</si>
  <si>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</si>
  <si>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</si>
  <si>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</si>
  <si>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</si>
  <si>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</si>
  <si>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</si>
  <si>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</si>
  <si>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</si>
  <si>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</si>
  <si>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</si>
  <si>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</si>
  <si>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</si>
  <si>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</si>
  <si>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</si>
  <si>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</si>
  <si>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</si>
  <si>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</si>
  <si>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</si>
  <si>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</si>
  <si>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</si>
  <si>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</si>
  <si>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介護保険事業特別会計（サービス事業勘定）</t>
    <phoneticPr fontId="5"/>
  </si>
  <si>
    <t>後期高齢者医療特別会計</t>
    <phoneticPr fontId="5"/>
  </si>
  <si>
    <t>水道事業会計</t>
    <phoneticPr fontId="5"/>
  </si>
  <si>
    <t>法適用企業</t>
    <phoneticPr fontId="5"/>
  </si>
  <si>
    <t>下水道事業会計（公共下水道事業）</t>
    <phoneticPr fontId="5"/>
  </si>
  <si>
    <t>下水道事業会計（特定環境保全公共下水道事業）</t>
    <phoneticPr fontId="5"/>
  </si>
  <si>
    <t>下水道事業会計（農業集落排水事業）</t>
    <phoneticPr fontId="5"/>
  </si>
  <si>
    <t>下水道事業会計（小規模集合排水事業）</t>
    <phoneticPr fontId="5"/>
  </si>
  <si>
    <t>病院事業会計</t>
    <phoneticPr fontId="5"/>
  </si>
  <si>
    <t>サイクリングターミナル事業特別会計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</si>
  <si>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</si>
  <si>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</si>
  <si>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</si>
  <si>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</si>
  <si>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</si>
  <si>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</si>
  <si>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</si>
  <si>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</si>
  <si>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</si>
  <si>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</si>
  <si>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</si>
  <si>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</si>
  <si>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</si>
  <si>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</si>
  <si>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</si>
  <si>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</si>
  <si>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</si>
  <si>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</si>
  <si>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</si>
  <si>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</si>
  <si>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</si>
  <si>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</si>
  <si>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</si>
  <si>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</si>
  <si>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</si>
  <si>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</si>
  <si>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</si>
  <si>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</si>
  <si>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</si>
  <si>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</si>
  <si>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</si>
  <si>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</si>
  <si>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</si>
  <si>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</si>
  <si>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</si>
  <si>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</si>
  <si>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</si>
  <si>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</si>
  <si>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</si>
  <si>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</si>
  <si>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</si>
  <si>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</si>
  <si>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</si>
  <si>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</si>
  <si>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</si>
  <si>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</si>
  <si>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</si>
  <si>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</si>
  <si>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</si>
  <si>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</si>
  <si>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</si>
  <si>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</si>
  <si>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</si>
  <si>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</si>
  <si>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</si>
  <si>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</si>
  <si>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</si>
  <si>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</si>
  <si>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</si>
  <si>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</si>
  <si>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</si>
  <si>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</si>
  <si>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</si>
  <si>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</si>
  <si>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</si>
  <si>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</si>
  <si>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</si>
  <si>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</si>
  <si>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</si>
  <si>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</si>
  <si>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</si>
  <si>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</si>
  <si>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</si>
  <si>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</si>
  <si>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</si>
  <si>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</si>
  <si>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</si>
  <si>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</si>
  <si>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</si>
  <si>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</si>
  <si>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</si>
  <si>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</si>
  <si>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</si>
  <si>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</si>
  <si>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</si>
  <si>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</si>
  <si>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</si>
  <si>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</si>
  <si>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</si>
  <si>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</si>
  <si>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</si>
  <si>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</si>
  <si>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</si>
  <si>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</si>
  <si>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</si>
  <si>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</si>
  <si>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</si>
  <si>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</si>
  <si>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</si>
  <si>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</si>
  <si>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</si>
  <si>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</si>
  <si>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</si>
  <si>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</si>
  <si>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</si>
  <si>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</si>
  <si>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</si>
  <si>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</si>
  <si>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</si>
  <si>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</si>
  <si>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</si>
  <si>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</si>
  <si>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</si>
  <si>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</si>
  <si>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</si>
  <si>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</si>
  <si>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</si>
  <si>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</si>
  <si>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</si>
  <si>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</si>
  <si>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</si>
  <si>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</si>
  <si>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</si>
  <si>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</si>
  <si>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</si>
  <si>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</si>
  <si>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</si>
  <si>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</si>
  <si>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</si>
  <si>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</si>
  <si>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</si>
  <si>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</si>
  <si>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</si>
  <si>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</si>
  <si>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</si>
  <si>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</si>
  <si>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5.37</t>
  </si>
  <si>
    <t>▲ 3.96</t>
  </si>
  <si>
    <t>▲ 4.83</t>
  </si>
  <si>
    <t>▲ 3.73</t>
  </si>
  <si>
    <t>診療所事業会計</t>
  </si>
  <si>
    <t>▲ 0.01</t>
  </si>
  <si>
    <t>病院事業会計</t>
  </si>
  <si>
    <t>水道事業会計</t>
  </si>
  <si>
    <t>一般会計</t>
  </si>
  <si>
    <t>下水道事業会計（公共下水道事業）</t>
  </si>
  <si>
    <t>介護保険事業特別会計（保険事業勘定）</t>
  </si>
  <si>
    <t>国民健康保険事業特別会計（事業勘定）</t>
  </si>
  <si>
    <t>下水道事業会計（特定環境保全公共下水道事業）</t>
  </si>
  <si>
    <t>その他会計（赤字）</t>
  </si>
  <si>
    <t>▲ 0.00</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</si>
  <si>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</si>
  <si>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</si>
  <si>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</si>
  <si>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</si>
  <si>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</si>
  <si>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</si>
  <si>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</si>
  <si>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</si>
  <si>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</si>
  <si>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</si>
  <si>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t>
    <phoneticPr fontId="2"/>
  </si>
  <si>
    <t>-</t>
    <phoneticPr fontId="2"/>
  </si>
  <si>
    <t>-</t>
    <phoneticPr fontId="2"/>
  </si>
  <si>
    <t>-</t>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</si>
  <si>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10"/>
  </si>
  <si>
    <t>大分県市町村会館管理組合</t>
    <rPh sb="0" eb="3">
      <t>オオイタケン</t>
    </rPh>
    <rPh sb="3" eb="6">
      <t>シチョウソン</t>
    </rPh>
    <rPh sb="6" eb="8">
      <t>カイカン</t>
    </rPh>
    <rPh sb="8" eb="10">
      <t>カンリ</t>
    </rPh>
    <rPh sb="10" eb="12">
      <t>クミアイ</t>
    </rPh>
    <phoneticPr fontId="10"/>
  </si>
  <si>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10"/>
  </si>
  <si>
    <t>大分県後期高齢者医療広域連合（後期高齢者医療特別会計）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</si>
  <si>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</si>
  <si>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t>
    <phoneticPr fontId="2"/>
  </si>
  <si>
    <t>基金から133百万円繰入</t>
    <phoneticPr fontId="2"/>
  </si>
  <si>
    <t>-</t>
    <phoneticPr fontId="2"/>
  </si>
  <si>
    <t>中津市土地開発公社</t>
    <rPh sb="0" eb="3">
      <t>ナカツシ</t>
    </rPh>
    <rPh sb="3" eb="5">
      <t>トチ</t>
    </rPh>
    <rPh sb="5" eb="7">
      <t>カイハツ</t>
    </rPh>
    <rPh sb="7" eb="9">
      <t>コウシャ</t>
    </rPh>
    <phoneticPr fontId="10"/>
  </si>
  <si>
    <t>(有)はばたき</t>
    <rPh sb="0" eb="3">
      <t>ユウ</t>
    </rPh>
    <phoneticPr fontId="10"/>
  </si>
  <si>
    <t>(社)農業公社やまくに</t>
    <rPh sb="1" eb="2">
      <t>シャ</t>
    </rPh>
    <rPh sb="3" eb="5">
      <t>ノウギョウ</t>
    </rPh>
    <rPh sb="5" eb="7">
      <t>コウシャ</t>
    </rPh>
    <phoneticPr fontId="10"/>
  </si>
  <si>
    <t>なかつ情報通信開発センター（株）</t>
    <rPh sb="3" eb="5">
      <t>ジョウホウ</t>
    </rPh>
    <rPh sb="5" eb="7">
      <t>ツウシン</t>
    </rPh>
    <rPh sb="7" eb="9">
      <t>カイハツ</t>
    </rPh>
    <rPh sb="13" eb="16">
      <t>カブ</t>
    </rPh>
    <phoneticPr fontId="10"/>
  </si>
  <si>
    <t>（株）道の駅なかつ</t>
    <rPh sb="0" eb="3">
      <t>カブ</t>
    </rPh>
    <rPh sb="3" eb="4">
      <t>ミチ</t>
    </rPh>
    <rPh sb="5" eb="6">
      <t>エキ</t>
    </rPh>
    <phoneticPr fontId="10"/>
  </si>
  <si>
    <t>（株）農業生産法人やまくに</t>
    <rPh sb="0" eb="3">
      <t>カブ</t>
    </rPh>
    <rPh sb="3" eb="5">
      <t>ノウギョウ</t>
    </rPh>
    <rPh sb="5" eb="7">
      <t>セイサン</t>
    </rPh>
    <rPh sb="7" eb="9">
      <t>ホウジン</t>
    </rPh>
    <phoneticPr fontId="10"/>
  </si>
  <si>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</si>
  <si>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</si>
  <si>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</si>
  <si>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</si>
  <si>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</si>
  <si>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</si>
  <si>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</si>
  <si>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</si>
  <si>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</si>
  <si>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</si>
  <si>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</si>
  <si>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</si>
  <si>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福祉振興基金</t>
    <rPh sb="0" eb="2">
      <t>フクシ</t>
    </rPh>
    <rPh sb="2" eb="4">
      <t>シンコウ</t>
    </rPh>
    <rPh sb="4" eb="6">
      <t>キキン</t>
    </rPh>
    <phoneticPr fontId="2"/>
  </si>
  <si>
    <t>地域振興基金</t>
    <rPh sb="0" eb="2">
      <t>チイキ</t>
    </rPh>
    <rPh sb="2" eb="4">
      <t>シンコウ</t>
    </rPh>
    <rPh sb="4" eb="6">
      <t>キキン</t>
    </rPh>
    <phoneticPr fontId="2"/>
  </si>
  <si>
    <t>脱炭素社会推進基金</t>
    <rPh sb="0" eb="1">
      <t>ダツ</t>
    </rPh>
    <rPh sb="1" eb="3">
      <t>タンソ</t>
    </rPh>
    <rPh sb="3" eb="5">
      <t>シャカイ</t>
    </rPh>
    <rPh sb="5" eb="7">
      <t>スイシン</t>
    </rPh>
    <rPh sb="7" eb="9">
      <t>キキン</t>
    </rPh>
    <phoneticPr fontId="2"/>
  </si>
  <si>
    <t>職員退職手当基金</t>
    <rPh sb="0" eb="2">
      <t>ショクイン</t>
    </rPh>
    <rPh sb="2" eb="4">
      <t>タイショク</t>
    </rPh>
    <rPh sb="4" eb="6">
      <t>テアテ</t>
    </rPh>
    <rPh sb="6" eb="8">
      <t>キキン</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</si>
  <si>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</si>
  <si>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</si>
  <si>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</si>
  <si>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</si>
  <si>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</si>
  <si>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交付税算入率の高い旧合併特例事業債などのいわゆる「優良債」を活用して建設事業を実施してきたが、旧合併特例事業債は発行期限を迎え、「優良債」以外の起債が占める割合が年々増加していたことで、地方債現在高等における基準財政需要額算入見込額が減少し、将来負担比率は類似団体平均値よりも高い数値で推移してきた。令和5年度は昨年度と横ばいで推移しており、類似団体平均値よりも高い数値であるため、安定した財政運営と強い行政基盤を確立するとともに、公共施設等に関する各種方針の検討状況や計画の策定状況に合わせて、個別施設計画や長寿命化計画を柔軟に見直し、公共施設における行政サービスの最適化を図る必要がある。</t>
    <rPh sb="160" eb="161">
      <t>ヨコ</t>
    </rPh>
    <rPh sb="164" eb="166">
      <t>スイイ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</si>
  <si>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</si>
  <si>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</si>
  <si>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</si>
  <si>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</si>
  <si>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</si>
  <si>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</si>
  <si>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</si>
  <si>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プライマリーバランスに留意した適正管理により、地方債現在高が減少していることや、退職手当負担見込額の減により、将来負担額が抑制されているが、平成29年度以降将来負担額から控除される特定財源や基準財政需要額算入見込額の減少が要因となり、類似団体平均値よりも高い状態となっている。
・令和5年度の実質公債費比率については、元利償還金は減少し、標準財政規模が増加していることから、単年度の実質公債費比率は0.1ポイント改善し、3ヵ年平均の比率についても0.2ポイント改善した。類似団体内平均値と比較しても良好な数値となっており、今後も維持しつつ、適切な財政運営に努めていく。</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</si>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</sst>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extLst>
            <c:ext xmlns:c16="http://schemas.microsoft.com/office/drawing/2014/chart" uri="{C3380CC4-5D6E-409C-BE32-E72D297353CC}">
              <c16:uniqueId val="{00000000-6EE1-4B51-A3A3-4DDE8D7A23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58930</c:v>
                </c:pt>
                <c:pt idx="1">
                  <c:v>60894</c:v>
                </c:pt>
                <c:pt idx="2">
                  <c:v>63094</c:v>
                </c:pt>
                <c:pt idx="3">
                  <c:v>59038</c:v>
                </c:pt>
                <c:pt idx="4">
                  <c:v>49103</c:v>
                </c:pt>
              </c:numCache>
            </c:numRef>
          </c:val>
          <c:smooth val="0"/>
          <c:extLst>
            <c:ext xmlns:c16="http://schemas.microsoft.com/office/drawing/2014/chart" uri="{C3380CC4-5D6E-409C-BE32-E72D297353CC}">
              <c16:uniqueId val="{00000001-6EE1-4B51-A3A3-4DDE8D7A23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5.18</c:v>
                </c:pt>
                <c:pt idx="1">
                  <c:v>5.0999999999999996</c:v>
                </c:pt>
                <c:pt idx="2">
                  <c:v>10.39</c:v>
                </c:pt>
                <c:pt idx="3">
                  <c:v>7.38</c:v>
                </c:pt>
                <c:pt idx="4">
                  <c:v>5.37</c:v>
                </c:pt>
              </c:numCache>
            </c:numRef>
          </c:val>
          <c:extLst>
            <c:ext xmlns:c16="http://schemas.microsoft.com/office/drawing/2014/chart" uri="{C3380CC4-5D6E-409C-BE32-E72D297353CC}">
              <c16:uniqueId val="{00000000-F513-4024-8979-E80054A47A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14.92</c:v>
                </c:pt>
                <c:pt idx="1">
                  <c:v>13.29</c:v>
                </c:pt>
                <c:pt idx="2">
                  <c:v>14.62</c:v>
                </c:pt>
                <c:pt idx="3">
                  <c:v>18.93</c:v>
                </c:pt>
                <c:pt idx="4">
                  <c:v>20.350000000000001</c:v>
                </c:pt>
              </c:numCache>
            </c:numRef>
          </c:val>
          <c:extLst>
            <c:ext xmlns:c16="http://schemas.microsoft.com/office/drawing/2014/chart" uri="{C3380CC4-5D6E-409C-BE32-E72D297353CC}">
              <c16:uniqueId val="{00000001-F513-4024-8979-E80054A47A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-5.37</c:v>
                </c:pt>
                <c:pt idx="1">
                  <c:v>-3.96</c:v>
                </c:pt>
                <c:pt idx="2">
                  <c:v>4.4800000000000004</c:v>
                </c:pt>
                <c:pt idx="3">
                  <c:v>-4.83</c:v>
                </c:pt>
                <c:pt idx="4">
                  <c:v>-3.73</c:v>
                </c:pt>
              </c:numCache>
            </c:numRef>
          </c:val>
          <c:smooth val="0"/>
          <c:extLst>
            <c:ext xmlns:c16="http://schemas.microsoft.com/office/drawing/2014/chart" uri="{C3380CC4-5D6E-409C-BE32-E72D297353CC}">
              <c16:uniqueId val="{00000002-F513-4024-8979-E80054A47A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#N/A</c:v>
                </c:pt>
                <c:pt idx="3">
                  <c:v>0.24</c:v>
                </c:pt>
                <c:pt idx="4">
                  <c:v>#N/A</c:v>
                </c:pt>
                <c:pt idx="5">
                  <c:v>0.16</c:v>
                </c:pt>
                <c:pt idx="6">
                  <c:v>#N/A</c:v>
                </c:pt>
                <c:pt idx="7">
                  <c:v>0.23</c:v>
                </c:pt>
                <c:pt idx="8">
                  <c:v>#N/A</c:v>
                </c:pt>
                <c:pt idx="9">
                  <c:v>0.2</c:v>
                </c:pt>
              </c:numCache>
            </c:numRef>
          </c:val>
          <c:extLst>
            <c:ext xmlns:c16="http://schemas.microsoft.com/office/drawing/2014/chart" uri="{C3380CC4-5D6E-409C-BE32-E72D297353CC}">
              <c16:uniqueId val="{00000000-3F5C-4448-A114-B093C9BE71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1-3F5C-4448-A114-B093C9BE7187}"/>
            </c:ext>
          </c:extLst>
        </c:ser>
        <c:ser>
          <c:idx val="2"/>
          <c:order val="2"/>
          <c:tx>
            <c:strRef>
              <c:f>データシート!$A$29</c:f>
              <c:strCache>
                <c:ptCount val="1"/>
                <c:pt idx="0">
                  <c:v>下水道事業会計（特定環境保全公共下水道事業）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0.19</c:v>
                </c:pt>
                <c:pt idx="4">
                  <c:v>#N/A</c:v>
                </c:pt>
                <c:pt idx="5">
                  <c:v>0.25</c:v>
                </c:pt>
                <c:pt idx="6">
                  <c:v>#N/A</c:v>
                </c:pt>
                <c:pt idx="7">
                  <c:v>0.24</c:v>
                </c:pt>
                <c:pt idx="8">
                  <c:v>#N/A</c:v>
                </c:pt>
                <c:pt idx="9">
                  <c:v>0.17</c:v>
                </c:pt>
              </c:numCache>
            </c:numRef>
          </c:val>
          <c:extLst>
            <c:ext xmlns:c16="http://schemas.microsoft.com/office/drawing/2014/chart" uri="{C3380CC4-5D6E-409C-BE32-E72D297353CC}">
              <c16:uniqueId val="{00000002-3F5C-4448-A114-B093C9BE7187}"/>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2.62</c:v>
                </c:pt>
                <c:pt idx="2">
                  <c:v>#N/A</c:v>
                </c:pt>
                <c:pt idx="3">
                  <c:v>2.7</c:v>
                </c:pt>
                <c:pt idx="4">
                  <c:v>#N/A</c:v>
                </c:pt>
                <c:pt idx="5">
                  <c:v>1.3</c:v>
                </c:pt>
                <c:pt idx="6">
                  <c:v>#N/A</c:v>
                </c:pt>
                <c:pt idx="7">
                  <c:v>1.71</c:v>
                </c:pt>
                <c:pt idx="8">
                  <c:v>#N/A</c:v>
                </c:pt>
                <c:pt idx="9">
                  <c:v>0.21</c:v>
                </c:pt>
              </c:numCache>
            </c:numRef>
          </c:val>
          <c:extLst>
            <c:ext xmlns:c16="http://schemas.microsoft.com/office/drawing/2014/chart" uri="{C3380CC4-5D6E-409C-BE32-E72D297353CC}">
              <c16:uniqueId val="{00000003-3F5C-4448-A114-B093C9BE7187}"/>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0.26</c:v>
                </c:pt>
                <c:pt idx="2">
                  <c:v>#N/A</c:v>
                </c:pt>
                <c:pt idx="3">
                  <c:v>0.26</c:v>
                </c:pt>
                <c:pt idx="4">
                  <c:v>#N/A</c:v>
                </c:pt>
                <c:pt idx="5">
                  <c:v>0.7</c:v>
                </c:pt>
                <c:pt idx="6">
                  <c:v>#N/A</c:v>
                </c:pt>
                <c:pt idx="7">
                  <c:v>0.92</c:v>
                </c:pt>
                <c:pt idx="8">
                  <c:v>#N/A</c:v>
                </c:pt>
                <c:pt idx="9">
                  <c:v>0.61</c:v>
                </c:pt>
              </c:numCache>
            </c:numRef>
          </c:val>
          <c:extLst>
            <c:ext xmlns:c16="http://schemas.microsoft.com/office/drawing/2014/chart" uri="{C3380CC4-5D6E-409C-BE32-E72D297353CC}">
              <c16:uniqueId val="{00000004-3F5C-4448-A114-B093C9BE7187}"/>
            </c:ext>
          </c:extLst>
        </c:ser>
        <c:ser>
          <c:idx val="5"/>
          <c:order val="5"/>
          <c:tx>
            <c:strRef>
              <c:f>データシート!$A$32</c:f>
              <c:strCache>
                <c:ptCount val="1"/>
                <c:pt idx="0">
                  <c:v>下水道事業会計（公共下水道事業）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0.64</c:v>
                </c:pt>
                <c:pt idx="2">
                  <c:v>#N/A</c:v>
                </c:pt>
                <c:pt idx="3">
                  <c:v>2.2799999999999998</c:v>
                </c:pt>
                <c:pt idx="4">
                  <c:v>#N/A</c:v>
                </c:pt>
                <c:pt idx="5">
                  <c:v>2.98</c:v>
                </c:pt>
                <c:pt idx="6">
                  <c:v>#N/A</c:v>
                </c:pt>
                <c:pt idx="7">
                  <c:v>2.74</c:v>
                </c:pt>
                <c:pt idx="8">
                  <c:v>#N/A</c:v>
                </c:pt>
                <c:pt idx="9">
                  <c:v>2.95</c:v>
                </c:pt>
              </c:numCache>
            </c:numRef>
          </c:val>
          <c:extLst>
            <c:ext xmlns:c16="http://schemas.microsoft.com/office/drawing/2014/chart" uri="{C3380CC4-5D6E-409C-BE32-E72D297353CC}">
              <c16:uniqueId val="{00000005-3F5C-4448-A114-B093C9BE718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5.1100000000000003</c:v>
                </c:pt>
                <c:pt idx="2">
                  <c:v>#N/A</c:v>
                </c:pt>
                <c:pt idx="3">
                  <c:v>5.01</c:v>
                </c:pt>
                <c:pt idx="4">
                  <c:v>#N/A</c:v>
                </c:pt>
                <c:pt idx="5">
                  <c:v>10.36</c:v>
                </c:pt>
                <c:pt idx="6">
                  <c:v>#N/A</c:v>
                </c:pt>
                <c:pt idx="7">
                  <c:v>7.19</c:v>
                </c:pt>
                <c:pt idx="8">
                  <c:v>#N/A</c:v>
                </c:pt>
                <c:pt idx="9">
                  <c:v>5.34</c:v>
                </c:pt>
              </c:numCache>
            </c:numRef>
          </c:val>
          <c:extLst>
            <c:ext xmlns:c16="http://schemas.microsoft.com/office/drawing/2014/chart" uri="{C3380CC4-5D6E-409C-BE32-E72D297353CC}">
              <c16:uniqueId val="{00000006-3F5C-4448-A114-B093C9BE718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6.26</c:v>
                </c:pt>
                <c:pt idx="2">
                  <c:v>#N/A</c:v>
                </c:pt>
                <c:pt idx="3">
                  <c:v>5.5</c:v>
                </c:pt>
                <c:pt idx="4">
                  <c:v>#N/A</c:v>
                </c:pt>
                <c:pt idx="5">
                  <c:v>5.68</c:v>
                </c:pt>
                <c:pt idx="6">
                  <c:v>#N/A</c:v>
                </c:pt>
                <c:pt idx="7">
                  <c:v>6.87</c:v>
                </c:pt>
                <c:pt idx="8">
                  <c:v>#N/A</c:v>
                </c:pt>
                <c:pt idx="9">
                  <c:v>8.2200000000000006</c:v>
                </c:pt>
              </c:numCache>
            </c:numRef>
          </c:val>
          <c:extLst>
            <c:ext xmlns:c16="http://schemas.microsoft.com/office/drawing/2014/chart" uri="{C3380CC4-5D6E-409C-BE32-E72D297353CC}">
              <c16:uniqueId val="{00000007-3F5C-4448-A114-B093C9BE718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16.95</c:v>
                </c:pt>
                <c:pt idx="2">
                  <c:v>#N/A</c:v>
                </c:pt>
                <c:pt idx="3">
                  <c:v>18.12</c:v>
                </c:pt>
                <c:pt idx="4">
                  <c:v>#N/A</c:v>
                </c:pt>
                <c:pt idx="5">
                  <c:v>9.15</c:v>
                </c:pt>
                <c:pt idx="6">
                  <c:v>#N/A</c:v>
                </c:pt>
                <c:pt idx="7">
                  <c:v>10.51</c:v>
                </c:pt>
                <c:pt idx="8">
                  <c:v>#N/A</c:v>
                </c:pt>
                <c:pt idx="9">
                  <c:v>8.5399999999999991</c:v>
                </c:pt>
              </c:numCache>
            </c:numRef>
          </c:val>
          <c:extLst>
            <c:ext xmlns:c16="http://schemas.microsoft.com/office/drawing/2014/chart" uri="{C3380CC4-5D6E-409C-BE32-E72D297353CC}">
              <c16:uniqueId val="{00000008-3F5C-4448-A114-B093C9BE7187}"/>
            </c:ext>
          </c:extLst>
        </c:ser>
        <c:ser>
          <c:idx val="9"/>
          <c:order val="9"/>
          <c:tx>
            <c:strRef>
              <c:f>データシート!$A$36</c:f>
              <c:strCache>
                <c:ptCount val="1"/>
                <c:pt idx="0">
                  <c:v>診療所事業会計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0.06</c:v>
                </c:pt>
                <c:pt idx="2">
                  <c:v>#N/A</c:v>
                </c:pt>
                <c:pt idx="3">
                  <c:v>0.01</c:v>
                </c:pt>
                <c:pt idx="4">
                  <c:v>0.01</c:v>
                </c:pt>
                <c:pt idx="5">
                  <c:v>#N/A</c:v>
                </c:pt>
                <c:pt idx="6">
                  <c:v>0.01</c:v>
                </c:pt>
                <c:pt idx="7">
                  <c:v>#N/A</c:v>
                </c:pt>
                <c:pt idx="8">
                  <c:v>0.01</c:v>
                </c:pt>
                <c:pt idx="9">
                  <c:v>#N/A</c:v>
                </c:pt>
              </c:numCache>
            </c:numRef>
          </c:val>
          <c:extLst>
            <c:ext xmlns:c16="http://schemas.microsoft.com/office/drawing/2014/chart" uri="{C3380CC4-5D6E-409C-BE32-E72D297353CC}">
              <c16:uniqueId val="{00000009-3F5C-4448-A114-B093C9BE71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5155</c:v>
                </c:pt>
                <c:pt idx="5">
                  <c:v>5003</c:v>
                </c:pt>
                <c:pt idx="8">
                  <c:v>4885</c:v>
                </c:pt>
                <c:pt idx="11">
                  <c:v>4679</c:v>
                </c:pt>
                <c:pt idx="14">
                  <c:v>4500</c:v>
                </c:pt>
              </c:numCache>
            </c:numRef>
          </c:val>
          <c:extLst>
            <c:ext xmlns:c16="http://schemas.microsoft.com/office/drawing/2014/chart" uri="{C3380CC4-5D6E-409C-BE32-E72D297353CC}">
              <c16:uniqueId val="{00000000-59B7-408B-967C-44FB0B9ABD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B7-408B-967C-44FB0B9ABD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B7-408B-967C-44FB0B9ABD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B7-408B-967C-44FB0B9ABD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1204</c:v>
                </c:pt>
                <c:pt idx="3">
                  <c:v>1154</c:v>
                </c:pt>
                <c:pt idx="6">
                  <c:v>1104</c:v>
                </c:pt>
                <c:pt idx="9">
                  <c:v>1063</c:v>
                </c:pt>
                <c:pt idx="12">
                  <c:v>1137</c:v>
                </c:pt>
              </c:numCache>
            </c:numRef>
          </c:val>
          <c:extLst>
            <c:ext xmlns:c16="http://schemas.microsoft.com/office/drawing/2014/chart" uri="{C3380CC4-5D6E-409C-BE32-E72D297353CC}">
              <c16:uniqueId val="{00000004-59B7-408B-967C-44FB0B9ABD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B7-408B-967C-44FB0B9ABD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B7-408B-967C-44FB0B9ABD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5201</c:v>
                </c:pt>
                <c:pt idx="3">
                  <c:v>5034</c:v>
                </c:pt>
                <c:pt idx="6">
                  <c:v>4841</c:v>
                </c:pt>
                <c:pt idx="9">
                  <c:v>4717</c:v>
                </c:pt>
                <c:pt idx="12">
                  <c:v>4543</c:v>
                </c:pt>
              </c:numCache>
            </c:numRef>
          </c:val>
          <c:extLst>
            <c:ext xmlns:c16="http://schemas.microsoft.com/office/drawing/2014/chart" uri="{C3380CC4-5D6E-409C-BE32-E72D297353CC}">
              <c16:uniqueId val="{00000007-59B7-408B-967C-44FB0B9ABD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1250</c:v>
                </c:pt>
                <c:pt idx="2">
                  <c:v>#N/A</c:v>
                </c:pt>
                <c:pt idx="3">
                  <c:v>#N/A</c:v>
                </c:pt>
                <c:pt idx="4">
                  <c:v>1185</c:v>
                </c:pt>
                <c:pt idx="5">
                  <c:v>#N/A</c:v>
                </c:pt>
                <c:pt idx="6">
                  <c:v>#N/A</c:v>
                </c:pt>
                <c:pt idx="7">
                  <c:v>1060</c:v>
                </c:pt>
                <c:pt idx="8">
                  <c:v>#N/A</c:v>
                </c:pt>
                <c:pt idx="9">
                  <c:v>#N/A</c:v>
                </c:pt>
                <c:pt idx="10">
                  <c:v>1101</c:v>
                </c:pt>
                <c:pt idx="11">
                  <c:v>#N/A</c:v>
                </c:pt>
                <c:pt idx="12">
                  <c:v>#N/A</c:v>
                </c:pt>
                <c:pt idx="13">
                  <c:v>1180</c:v>
                </c:pt>
                <c:pt idx="14">
                  <c:v>#N/A</c:v>
                </c:pt>
              </c:numCache>
            </c:numRef>
          </c:val>
          <c:smooth val="0"/>
          <c:extLst>
            <c:ext xmlns:c16="http://schemas.microsoft.com/office/drawing/2014/chart" uri="{C3380CC4-5D6E-409C-BE32-E72D297353CC}">
              <c16:uniqueId val="{00000008-59B7-408B-967C-44FB0B9ABD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38782</c:v>
                </c:pt>
                <c:pt idx="5">
                  <c:v>37614</c:v>
                </c:pt>
                <c:pt idx="8">
                  <c:v>36361</c:v>
                </c:pt>
                <c:pt idx="11">
                  <c:v>34276</c:v>
                </c:pt>
                <c:pt idx="14">
                  <c:v>33049</c:v>
                </c:pt>
              </c:numCache>
            </c:numRef>
          </c:val>
          <c:extLst>
            <c:ext xmlns:c16="http://schemas.microsoft.com/office/drawing/2014/chart" uri="{C3380CC4-5D6E-409C-BE32-E72D297353CC}">
              <c16:uniqueId val="{00000000-76F6-47D5-A3A1-A3D4DE0882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5653</c:v>
                </c:pt>
                <c:pt idx="5">
                  <c:v>5773</c:v>
                </c:pt>
                <c:pt idx="8">
                  <c:v>5478</c:v>
                </c:pt>
                <c:pt idx="11">
                  <c:v>5641</c:v>
                </c:pt>
                <c:pt idx="14">
                  <c:v>6142</c:v>
                </c:pt>
              </c:numCache>
            </c:numRef>
          </c:val>
          <c:extLst>
            <c:ext xmlns:c16="http://schemas.microsoft.com/office/drawing/2014/chart" uri="{C3380CC4-5D6E-409C-BE32-E72D297353CC}">
              <c16:uniqueId val="{00000001-76F6-47D5-A3A1-A3D4DE0882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8451</c:v>
                </c:pt>
                <c:pt idx="5">
                  <c:v>8319</c:v>
                </c:pt>
                <c:pt idx="8">
                  <c:v>9711</c:v>
                </c:pt>
                <c:pt idx="11">
                  <c:v>11175</c:v>
                </c:pt>
                <c:pt idx="14">
                  <c:v>11478</c:v>
                </c:pt>
              </c:numCache>
            </c:numRef>
          </c:val>
          <c:extLst>
            <c:ext xmlns:c16="http://schemas.microsoft.com/office/drawing/2014/chart" uri="{C3380CC4-5D6E-409C-BE32-E72D297353CC}">
              <c16:uniqueId val="{00000002-76F6-47D5-A3A1-A3D4DE0882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F6-47D5-A3A1-A3D4DE0882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F6-47D5-A3A1-A3D4DE0882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246</c:v>
                </c:pt>
                <c:pt idx="3">
                  <c:v>239</c:v>
                </c:pt>
                <c:pt idx="6">
                  <c:v>272</c:v>
                </c:pt>
                <c:pt idx="9">
                  <c:v>82</c:v>
                </c:pt>
                <c:pt idx="12">
                  <c:v>198</c:v>
                </c:pt>
              </c:numCache>
            </c:numRef>
          </c:val>
          <c:extLst>
            <c:ext xmlns:c16="http://schemas.microsoft.com/office/drawing/2014/chart" uri="{C3380CC4-5D6E-409C-BE32-E72D297353CC}">
              <c16:uniqueId val="{00000005-76F6-47D5-A3A1-A3D4DE0882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5340</c:v>
                </c:pt>
                <c:pt idx="3">
                  <c:v>5183</c:v>
                </c:pt>
                <c:pt idx="6">
                  <c:v>5048</c:v>
                </c:pt>
                <c:pt idx="9">
                  <c:v>5022</c:v>
                </c:pt>
                <c:pt idx="12">
                  <c:v>5012</c:v>
                </c:pt>
              </c:numCache>
            </c:numRef>
          </c:val>
          <c:extLst>
            <c:ext xmlns:c16="http://schemas.microsoft.com/office/drawing/2014/chart" uri="{C3380CC4-5D6E-409C-BE32-E72D297353CC}">
              <c16:uniqueId val="{00000006-76F6-47D5-A3A1-A3D4DE0882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6F6-47D5-A3A1-A3D4DE0882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13677</c:v>
                </c:pt>
                <c:pt idx="3">
                  <c:v>13677</c:v>
                </c:pt>
                <c:pt idx="6">
                  <c:v>13737</c:v>
                </c:pt>
                <c:pt idx="9">
                  <c:v>13524</c:v>
                </c:pt>
                <c:pt idx="12">
                  <c:v>14403</c:v>
                </c:pt>
              </c:numCache>
            </c:numRef>
          </c:val>
          <c:extLst>
            <c:ext xmlns:c16="http://schemas.microsoft.com/office/drawing/2014/chart" uri="{C3380CC4-5D6E-409C-BE32-E72D297353CC}">
              <c16:uniqueId val="{00000008-76F6-47D5-A3A1-A3D4DE0882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393</c:v>
                </c:pt>
                <c:pt idx="3">
                  <c:v>394</c:v>
                </c:pt>
                <c:pt idx="6">
                  <c:v>395</c:v>
                </c:pt>
                <c:pt idx="9">
                  <c:v>396</c:v>
                </c:pt>
                <c:pt idx="12">
                  <c:v>397</c:v>
                </c:pt>
              </c:numCache>
            </c:numRef>
          </c:val>
          <c:extLst>
            <c:ext xmlns:c16="http://schemas.microsoft.com/office/drawing/2014/chart" uri="{C3380CC4-5D6E-409C-BE32-E72D297353CC}">
              <c16:uniqueId val="{00000009-76F6-47D5-A3A1-A3D4DE0882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40751</c:v>
                </c:pt>
                <c:pt idx="3">
                  <c:v>40312</c:v>
                </c:pt>
                <c:pt idx="6">
                  <c:v>39743</c:v>
                </c:pt>
                <c:pt idx="9">
                  <c:v>38695</c:v>
                </c:pt>
                <c:pt idx="12">
                  <c:v>37342</c:v>
                </c:pt>
              </c:numCache>
            </c:numRef>
          </c:val>
          <c:extLst>
            <c:ext xmlns:c16="http://schemas.microsoft.com/office/drawing/2014/chart" uri="{C3380CC4-5D6E-409C-BE32-E72D297353CC}">
              <c16:uniqueId val="{0000000A-76F6-47D5-A3A1-A3D4DE0882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7520</c:v>
                </c:pt>
                <c:pt idx="2">
                  <c:v>#N/A</c:v>
                </c:pt>
                <c:pt idx="3">
                  <c:v>#N/A</c:v>
                </c:pt>
                <c:pt idx="4">
                  <c:v>8098</c:v>
                </c:pt>
                <c:pt idx="5">
                  <c:v>#N/A</c:v>
                </c:pt>
                <c:pt idx="6">
                  <c:v>#N/A</c:v>
                </c:pt>
                <c:pt idx="7">
                  <c:v>7647</c:v>
                </c:pt>
                <c:pt idx="8">
                  <c:v>#N/A</c:v>
                </c:pt>
                <c:pt idx="9">
                  <c:v>#N/A</c:v>
                </c:pt>
                <c:pt idx="10">
                  <c:v>6627</c:v>
                </c:pt>
                <c:pt idx="11">
                  <c:v>#N/A</c:v>
                </c:pt>
                <c:pt idx="12">
                  <c:v>#N/A</c:v>
                </c:pt>
                <c:pt idx="13">
                  <c:v>6683</c:v>
                </c:pt>
                <c:pt idx="14">
                  <c:v>#N/A</c:v>
                </c:pt>
              </c:numCache>
            </c:numRef>
          </c:val>
          <c:smooth val="0"/>
          <c:extLst>
            <c:ext xmlns:c16="http://schemas.microsoft.com/office/drawing/2014/chart" uri="{C3380CC4-5D6E-409C-BE32-E72D297353CC}">
              <c16:uniqueId val="{0000000B-76F6-47D5-A3A1-A3D4DE0882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3609</c:v>
                </c:pt>
                <c:pt idx="1">
                  <c:v>4543</c:v>
                </c:pt>
                <c:pt idx="2">
                  <c:v>4884</c:v>
                </c:pt>
              </c:numCache>
            </c:numRef>
          </c:val>
          <c:extLst>
            <c:ext xmlns:c16="http://schemas.microsoft.com/office/drawing/2014/chart" uri="{C3380CC4-5D6E-409C-BE32-E72D297353CC}">
              <c16:uniqueId val="{00000000-CA65-43D7-BD63-5E03B25B08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1071</c:v>
                </c:pt>
                <c:pt idx="1">
                  <c:v>1071</c:v>
                </c:pt>
                <c:pt idx="2">
                  <c:v>1031</c:v>
                </c:pt>
              </c:numCache>
            </c:numRef>
          </c:val>
          <c:extLst>
            <c:ext xmlns:c16="http://schemas.microsoft.com/office/drawing/2014/chart" uri="{C3380CC4-5D6E-409C-BE32-E72D297353CC}">
              <c16:uniqueId val="{00000001-CA65-43D7-BD63-5E03B25B08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4607</c:v>
                </c:pt>
                <c:pt idx="1">
                  <c:v>4565</c:v>
                </c:pt>
                <c:pt idx="2">
                  <c:v>4267</c:v>
                </c:pt>
              </c:numCache>
            </c:numRef>
          </c:val>
          <c:extLst>
            <c:ext xmlns:c16="http://schemas.microsoft.com/office/drawing/2014/chart" uri="{C3380CC4-5D6E-409C-BE32-E72D297353CC}">
              <c16:uniqueId val="{00000002-CA65-43D7-BD63-5E03B25B08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{B6C6E62C-10E7-4EA8-B236-AA1552BB95C4}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52E-4550-82CD-F2DC6A4737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{7715E4F6-9485-4594-B69A-16FC986E4C99}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2E-4550-82CD-F2DC6A4737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{E3964157-BA77-4B9F-AC27-F915DC925570}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2E-4550-82CD-F2DC6A4737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{7AFFD3CF-534A-4F2F-9319-D6C1DE38F16E}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2E-4550-82CD-F2DC6A4737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{6624EFA7-9C67-427B-A1DD-BC5BC0B0DAD8}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2E-4550-82CD-F2DC6A4737B5}"/>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{443D8FBC-7B03-47F9-9CE9-654C41A6DC14}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52E-4550-82CD-F2DC6A4737B5}"/>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{F40F38E2-4FE6-40E5-B3C6-FA9A5DAB8EBF}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52E-4550-82CD-F2DC6A4737B5}"/>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{7501C237-0787-4147-B508-E71CA8577955}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52E-4550-82CD-F2DC6A4737B5}"/>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{8F4E0D31-EB36-4DCF-8556-B42E59F2FC2B}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52E-4550-82CD-F2DC6A4737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62.8</c:v>
                </c:pt>
                <c:pt idx="16">
                  <c:v>63.9</c:v>
                </c:pt>
                <c:pt idx="24">
                  <c:v>64.599999999999994</c:v>
                </c:pt>
                <c:pt idx="32">
                  <c:v>66</c:v>
                </c:pt>
              </c:numCache>
            </c:numRef>
          </c:xVal>
          <c:yVal>
            <c:numRef>
              <c:f>公会計指標分析・財政指標組合せ分析表!$BP$51:$DC$51</c:f>
              <c:numCache>
                <c:formatCode>#,##0.0;"▲ "#,##0.0</c:formatCode>
                <c:ptCount val="40"/>
                <c:pt idx="0">
                  <c:v>39.9</c:v>
                </c:pt>
                <c:pt idx="8">
                  <c:v>41.9</c:v>
                </c:pt>
                <c:pt idx="16">
                  <c:v>37.5</c:v>
                </c:pt>
                <c:pt idx="24">
                  <c:v>33.200000000000003</c:v>
                </c:pt>
                <c:pt idx="32">
                  <c:v>33.200000000000003</c:v>
                </c:pt>
              </c:numCache>
            </c:numRef>
          </c:yVal>
          <c:smooth val="0"/>
          <c:extLst>
            <c:ext xmlns:c16="http://schemas.microsoft.com/office/drawing/2014/chart" uri="{C3380CC4-5D6E-409C-BE32-E72D297353CC}">
              <c16:uniqueId val="{00000009-352E-4550-82CD-F2DC6A4737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{D5D855A3-5FF8-4D3C-9ED3-6DDC8A1B91A1}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52E-4550-82CD-F2DC6A4737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{4A3D5BAC-83CD-4B9F-B17A-2FC729AEED71}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2E-4550-82CD-F2DC6A4737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{174AF2FB-7552-4A98-A189-8B185BEE66F2}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2E-4550-82CD-F2DC6A4737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{01EDF396-D385-4EDD-8443-C87E01F0FB7B}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2E-4550-82CD-F2DC6A4737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{88E29DA9-DC21-4331-B592-8EF3948E3ACC}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2E-4550-82CD-F2DC6A4737B5}"/>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{C01EAF3A-626F-4279-88D9-8D3BB3F88D77}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52E-4550-82CD-F2DC6A4737B5}"/>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{FCD7D72A-EC74-4070-BC65-10A550FD3744}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52E-4550-82CD-F2DC6A4737B5}"/>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{99F2DFFE-4998-42F2-AC47-32F9B5FDF755}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52E-4550-82CD-F2DC6A4737B5}"/>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{7980609B-63FE-4731-A4C8-A427C55E5BB0}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52E-4550-82CD-F2DC6A4737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352E-4550-82CD-F2DC6A4737B5}"/>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{9FC055A5-D534-418A-9731-50F7C0CF5EDA}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955-4CED-A007-17CDB8830B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{539EF6E4-3EF7-4A42-BE37-50FE3116B236}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55-4CED-A007-17CDB8830B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{97C65B84-945F-4B3B-A256-C3BC16BF263F}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55-4CED-A007-17CDB8830B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{202F21D3-BF33-45C8-B885-AABFB0AD1C3E}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55-4CED-A007-17CDB8830B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{5BEBD06A-F71C-469D-84B5-111DE1B4BCD7}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55-4CED-A007-17CDB8830BB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{EFF9CAAE-8864-43B5-B088-D11E2988EA6D}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955-4CED-A007-17CDB8830BB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{EBA0DCC9-36E4-4088-B23D-CCF3DD48F59A}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955-4CED-A007-17CDB8830BB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{C6E72659-D63B-4B47-BB2E-3A796A49776C}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955-4CED-A007-17CDB8830BB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{E0BB0D9D-3638-4847-BE81-C2956877AED6}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955-4CED-A007-17CDB8830B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6.3</c:v>
                </c:pt>
                <c:pt idx="16">
                  <c:v>5.9</c:v>
                </c:pt>
                <c:pt idx="24">
                  <c:v>5.6</c:v>
                </c:pt>
                <c:pt idx="32">
                  <c:v>5.5</c:v>
                </c:pt>
              </c:numCache>
            </c:numRef>
          </c:xVal>
          <c:yVal>
            <c:numRef>
              <c:f>公会計指標分析・財政指標組合せ分析表!$BP$73:$DC$73</c:f>
              <c:numCache>
                <c:formatCode>#,##0.0;"▲ "#,##0.0</c:formatCode>
                <c:ptCount val="40"/>
                <c:pt idx="0">
                  <c:v>39.9</c:v>
                </c:pt>
                <c:pt idx="8">
                  <c:v>41.9</c:v>
                </c:pt>
                <c:pt idx="16">
                  <c:v>37.5</c:v>
                </c:pt>
                <c:pt idx="24">
                  <c:v>33.200000000000003</c:v>
                </c:pt>
                <c:pt idx="32">
                  <c:v>33.200000000000003</c:v>
                </c:pt>
              </c:numCache>
            </c:numRef>
          </c:yVal>
          <c:smooth val="0"/>
          <c:extLst>
            <c:ext xmlns:c16="http://schemas.microsoft.com/office/drawing/2014/chart" uri="{C3380CC4-5D6E-409C-BE32-E72D297353CC}">
              <c16:uniqueId val="{00000009-7955-4CED-A007-17CDB8830B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{5B0DACB9-DD69-4791-BC6B-1E4E68ABCE87}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955-4CED-A007-17CDB8830BB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{9AFBD0F6-3FDC-487C-98A3-5F01DBDC2BAC}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55-4CED-A007-17CDB8830B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{1423FAB3-59BA-43EA-9B82-50D971E7BAE0}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55-4CED-A007-17CDB8830B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{8D9D48B5-F491-4E32-AD99-C3BD39F84F49}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55-4CED-A007-17CDB8830B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{E27E0202-6A0B-4F62-81F5-8E3E6231B66A}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55-4CED-A007-17CDB8830BB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{F62E8EEC-AA31-48A7-AABA-066E15EA4C73}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955-4CED-A007-17CDB8830BB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{6599EAA6-4001-4C09-8753-3AE9E87057E8}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955-4CED-A007-17CDB8830BB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{D3E2C081-E15B-4E83-AFD0-F70F19E4A85D}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955-4CED-A007-17CDB8830BB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{ECDA2D5F-0321-4009-9D1E-1AD768B0AB05}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955-4CED-A007-17CDB8830B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7955-4CED-A007-17CDB8830BB8}"/>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プライマリーバランスに留意した適正管理により、元利償還金については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173,922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、公営企業債元利償還金に対する繰出金に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、下水道事業償還金の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+46,274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、病院事業償還金の増（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+37,762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74,511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また、元利償還に係る特定財源は、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40,500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千円の増となったが、算入公債費は、合併特例債の償還終了及び事業費補正分の減により、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そのため、実質公債費比率の分子は前年度と比較すると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80,132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今後も起債の適正な管理に努める。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年度までに発行した中津市民病院債については、平成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年度までに満期一括償還は終了している。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将来負担額については、地方債の着実な償還による現在高の減（△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1,352,293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千円）が主な要因となり、前年度と比較して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366,394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充当可能財源等については、充当可能基金は増（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+303,846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千円）となったが、交付税算入率の高い地方債現在高の減による基準財政需要額算入見込額の減（△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1,226,419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千円）が要因となり、前年度と比較し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421,946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将来負担額の減少幅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充当可能財源等の減少幅を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回ったため、将来負担比率の分子は、前年度と比較して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55,552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」に基づき、当該比率の適正な推移に努める。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大分県中津市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年度決算剰余金や市税、普通交付税の追加交付により、前年度比で約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億円の増となった。また、その他特目基金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地域振興基金などの取崩を行ったため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億円の減となったが、全体で約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財政調整用基金については、令和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年度に新たに策定した「中津市行政サービス高度化プラン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」に基づき、財政調整用基金を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上確保し、財政の安定的な運営に必要な規模を確保していく。また、現有基金については、個別に基金そのものの意義を再度検討し、現在の行政目的・課題に整合していないと判断される基金は、目的の変更若しくは廃止等を含め見直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：公共施設等の整備及び補修等、整備に係る借入金の償還、解体撤去経費に充当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福祉振興基金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：本格的な高齢化社会の到来に備え、福祉の増進及び市民福祉活動の促進に係る事業に充当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：合併特例債を原資として、中津市の地域振興を目的とした事業に充当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脱炭素社会推進基金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持続可能な開発目標の達成を環境面から支え、脱炭素社会の実現を推進する経費に充当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職員退職手当基金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職員の退職手当経費に充当</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地域振興基金：田舎困りごとサポートや予防接種等に事業に充当したことによる減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地域振興基金：合併後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年を経過し、新たな施策及び行政課題の解決のため有効的かつ積極的に活用する。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年度決算剰余金や市税、普通交付税の追加交付により、前年度比で約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％程度に当たる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億円以上を確保する。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大分県での消防指令業務の共同運用開始による、繰上償還に伴う取崩を行ったため約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必要に応じ減債基金の取崩しを行っていくが、財政の安定的な運営に資するため、適正な管理に努める。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総量圧縮等の取組みを行わなければ、有形固定資産減価償却率は上昇の一途をたどると推測される。平成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月一部改訂）」において、公共施設等の延べ床面積を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％削減する目標を掲げており、総量の抑制、長寿命化、効率的な運営といった着実なマネジメントの推進が必要である。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9" name="楕円 78"/>
        <xdr:cNvSpPr/>
      </xdr:nvSpPr>
      <xdr:spPr>
        <a:xfrm>
          <a:off x="4711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88282</xdr:rowOff>
    </xdr:from>
    <xdr:ext cx="405111" cy="259045"/>
    <xdr:sp macro="" textlink="">
      <xdr:nvSpPr>
        <xdr:cNvPr id="80" name="有形固定資産減価償却率該当値テキスト"/>
        <xdr:cNvSpPr txBox="1"/>
      </xdr:nvSpPr>
      <xdr:spPr>
        <a:xfrm>
          <a:off x="48133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49403</xdr:rowOff>
    </xdr:from>
    <xdr:to>
      <xdr:col>19</xdr:col>
      <xdr:colOff>187325</xdr:colOff>
      <xdr:row>30</xdr:row>
      <xdr:rowOff>151003</xdr:rowOff>
    </xdr:to>
    <xdr:sp macro="" textlink="">
      <xdr:nvSpPr>
        <xdr:cNvPr id="81" name="楕円 80"/>
        <xdr:cNvSpPr/>
      </xdr:nvSpPr>
      <xdr:spPr>
        <a:xfrm>
          <a:off x="4000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100203</xdr:rowOff>
    </xdr:from>
    <xdr:to>
      <xdr:col>23</xdr:col>
      <xdr:colOff>85725</xdr:colOff>
      <xdr:row>30</xdr:row>
      <xdr:rowOff>160655</xdr:rowOff>
    </xdr:to>
    <xdr:cxnSp macro="">
      <xdr:nvCxnSpPr>
        <xdr:cNvPr id="82" name="直線コネクタ 81"/>
        <xdr:cNvCxnSpPr/>
      </xdr:nvCxnSpPr>
      <xdr:spPr>
        <a:xfrm>
          <a:off x="4051300" y="6015228"/>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19177</xdr:rowOff>
    </xdr:from>
    <xdr:to>
      <xdr:col>15</xdr:col>
      <xdr:colOff>187325</xdr:colOff>
      <xdr:row>30</xdr:row>
      <xdr:rowOff>120777</xdr:rowOff>
    </xdr:to>
    <xdr:sp macro="" textlink="">
      <xdr:nvSpPr>
        <xdr:cNvPr id="83" name="楕円 82"/>
        <xdr:cNvSpPr/>
      </xdr:nvSpPr>
      <xdr:spPr>
        <a:xfrm>
          <a:off x="3238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69977</xdr:rowOff>
    </xdr:from>
    <xdr:to>
      <xdr:col>19</xdr:col>
      <xdr:colOff>136525</xdr:colOff>
      <xdr:row>30</xdr:row>
      <xdr:rowOff>100203</xdr:rowOff>
    </xdr:to>
    <xdr:cxnSp macro="">
      <xdr:nvCxnSpPr>
        <xdr:cNvPr id="84" name="直線コネクタ 83"/>
        <xdr:cNvCxnSpPr/>
      </xdr:nvCxnSpPr>
      <xdr:spPr>
        <a:xfrm>
          <a:off x="3289300" y="598500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143129</xdr:rowOff>
    </xdr:from>
    <xdr:to>
      <xdr:col>11</xdr:col>
      <xdr:colOff>187325</xdr:colOff>
      <xdr:row>30</xdr:row>
      <xdr:rowOff>73279</xdr:rowOff>
    </xdr:to>
    <xdr:sp macro="" textlink="">
      <xdr:nvSpPr>
        <xdr:cNvPr id="85" name="楕円 84"/>
        <xdr:cNvSpPr/>
      </xdr:nvSpPr>
      <xdr:spPr>
        <a:xfrm>
          <a:off x="2476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22479</xdr:rowOff>
    </xdr:from>
    <xdr:to>
      <xdr:col>15</xdr:col>
      <xdr:colOff>136525</xdr:colOff>
      <xdr:row>30</xdr:row>
      <xdr:rowOff>69977</xdr:rowOff>
    </xdr:to>
    <xdr:cxnSp macro="">
      <xdr:nvCxnSpPr>
        <xdr:cNvPr id="86" name="直線コネクタ 85"/>
        <xdr:cNvCxnSpPr/>
      </xdr:nvCxnSpPr>
      <xdr:spPr>
        <a:xfrm>
          <a:off x="2527300" y="5937504"/>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99949</xdr:rowOff>
    </xdr:from>
    <xdr:to>
      <xdr:col>7</xdr:col>
      <xdr:colOff>187325</xdr:colOff>
      <xdr:row>30</xdr:row>
      <xdr:rowOff>30099</xdr:rowOff>
    </xdr:to>
    <xdr:sp macro="" textlink="">
      <xdr:nvSpPr>
        <xdr:cNvPr id="87" name="楕円 86"/>
        <xdr:cNvSpPr/>
      </xdr:nvSpPr>
      <xdr:spPr>
        <a:xfrm>
          <a:off x="1714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150749</xdr:rowOff>
    </xdr:from>
    <xdr:to>
      <xdr:col>11</xdr:col>
      <xdr:colOff>136525</xdr:colOff>
      <xdr:row>30</xdr:row>
      <xdr:rowOff>22479</xdr:rowOff>
    </xdr:to>
    <xdr:cxnSp macro="">
      <xdr:nvCxnSpPr>
        <xdr:cNvPr id="88" name="直線コネクタ 87"/>
        <xdr:cNvCxnSpPr/>
      </xdr:nvCxnSpPr>
      <xdr:spPr>
        <a:xfrm>
          <a:off x="1765300" y="589432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2" name="n_4aveValue有形固定資産減価償却率"/>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142130</xdr:rowOff>
    </xdr:from>
    <xdr:ext cx="405111" cy="259045"/>
    <xdr:sp macro="" textlink="">
      <xdr:nvSpPr>
        <xdr:cNvPr id="93" name="n_1mainValue有形固定資産減価償却率"/>
        <xdr:cNvSpPr txBox="1"/>
      </xdr:nvSpPr>
      <xdr:spPr>
        <a:xfrm>
          <a:off x="3836044"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111904</xdr:rowOff>
    </xdr:from>
    <xdr:ext cx="405111" cy="259045"/>
    <xdr:sp macro="" textlink="">
      <xdr:nvSpPr>
        <xdr:cNvPr id="94" name="n_2mainValue有形固定資産減価償却率"/>
        <xdr:cNvSpPr txBox="1"/>
      </xdr:nvSpPr>
      <xdr:spPr>
        <a:xfrm>
          <a:off x="3086744" y="6026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64406</xdr:rowOff>
    </xdr:from>
    <xdr:ext cx="405111" cy="259045"/>
    <xdr:sp macro="" textlink="">
      <xdr:nvSpPr>
        <xdr:cNvPr id="95" name="n_3mainValue有形固定資産減価償却率"/>
        <xdr:cNvSpPr txBox="1"/>
      </xdr:nvSpPr>
      <xdr:spPr>
        <a:xfrm>
          <a:off x="23247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21226</xdr:rowOff>
    </xdr:from>
    <xdr:ext cx="405111" cy="259045"/>
    <xdr:sp macro="" textlink="">
      <xdr:nvSpPr>
        <xdr:cNvPr id="96" name="n_4mainValue有形固定資産減価償却率"/>
        <xdr:cNvSpPr txBox="1"/>
      </xdr:nvSpPr>
      <xdr:spPr>
        <a:xfrm>
          <a:off x="15627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今年度は過疎対策事業債の発行額が約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億円の減、一般廃棄物処理事業債の発行額が約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億円の増と経常一般財源等の約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億円の増により債務償還比率は改善したものの、</a:t>
          </a:r>
          <a:r>
            <a:rPr kumimoji="1" lang="ja-JP" altLang="en-US" sz="1100">
              <a:latin typeface="ＭＳ Ｐゴシック" panose="020B0600070205080204" pitchFamily="50" charset="-128"/>
              <a:ea typeface="ＭＳ Ｐゴシック" panose="020B0600070205080204" pitchFamily="50" charset="-128"/>
            </a:rPr>
            <a:t>依然として類似団体平均値より高い数値となっている。そのため、平成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月一部改訂）」に基づいた着実なマネジメントを実施するとともに、令和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年度に策定した「中津市行政サービス高度化プラン</a:t>
          </a:r>
          <a:r>
            <a:rPr kumimoji="1" lang="en-US" altLang="ja-JP" sz="1100">
              <a:latin typeface="ＭＳ Ｐゴシック" panose="020B0600070205080204" pitchFamily="50" charset="-128"/>
              <a:ea typeface="ＭＳ Ｐゴシック" panose="020B0600070205080204" pitchFamily="50" charset="-128"/>
            </a:rPr>
            <a:t>2022</a:t>
          </a:r>
          <a:r>
            <a:rPr kumimoji="1" lang="ja-JP" altLang="en-US" sz="1100">
              <a:latin typeface="ＭＳ Ｐゴシック" panose="020B0600070205080204" pitchFamily="50" charset="-128"/>
              <a:ea typeface="ＭＳ Ｐゴシック" panose="020B0600070205080204" pitchFamily="50" charset="-128"/>
            </a:rPr>
            <a:t>」に基づき、公共施設の最適化や公共施設等整備基金を</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億円以上確保していく。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4" name="フローチャート: 判断 133"/>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5" name="フローチャート: 判断 134"/>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16778</xdr:rowOff>
    </xdr:from>
    <xdr:to>
      <xdr:col>76</xdr:col>
      <xdr:colOff>73025</xdr:colOff>
      <xdr:row>30</xdr:row>
      <xdr:rowOff>118378</xdr:rowOff>
    </xdr:to>
    <xdr:sp macro="" textlink="">
      <xdr:nvSpPr>
        <xdr:cNvPr id="141" name="楕円 140"/>
        <xdr:cNvSpPr/>
      </xdr:nvSpPr>
      <xdr:spPr>
        <a:xfrm>
          <a:off x="14744700" y="59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166655</xdr:rowOff>
    </xdr:from>
    <xdr:ext cx="469744" cy="259045"/>
    <xdr:sp macro="" textlink="">
      <xdr:nvSpPr>
        <xdr:cNvPr id="142" name="債務償還比率該当値テキスト"/>
        <xdr:cNvSpPr txBox="1"/>
      </xdr:nvSpPr>
      <xdr:spPr>
        <a:xfrm>
          <a:off x="14846300" y="591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46644</xdr:rowOff>
    </xdr:from>
    <xdr:to>
      <xdr:col>72</xdr:col>
      <xdr:colOff>123825</xdr:colOff>
      <xdr:row>30</xdr:row>
      <xdr:rowOff>148244</xdr:rowOff>
    </xdr:to>
    <xdr:sp macro="" textlink="">
      <xdr:nvSpPr>
        <xdr:cNvPr id="143" name="楕円 142"/>
        <xdr:cNvSpPr/>
      </xdr:nvSpPr>
      <xdr:spPr>
        <a:xfrm>
          <a:off x="14033500" y="596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67578</xdr:rowOff>
    </xdr:from>
    <xdr:to>
      <xdr:col>76</xdr:col>
      <xdr:colOff>22225</xdr:colOff>
      <xdr:row>30</xdr:row>
      <xdr:rowOff>97444</xdr:rowOff>
    </xdr:to>
    <xdr:cxnSp macro="">
      <xdr:nvCxnSpPr>
        <xdr:cNvPr id="144" name="直線コネクタ 143"/>
        <xdr:cNvCxnSpPr/>
      </xdr:nvCxnSpPr>
      <xdr:spPr>
        <a:xfrm flipV="1">
          <a:off x="14084300" y="5982603"/>
          <a:ext cx="711200" cy="2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142769</xdr:rowOff>
    </xdr:from>
    <xdr:to>
      <xdr:col>68</xdr:col>
      <xdr:colOff>123825</xdr:colOff>
      <xdr:row>30</xdr:row>
      <xdr:rowOff>72919</xdr:rowOff>
    </xdr:to>
    <xdr:sp macro="" textlink="">
      <xdr:nvSpPr>
        <xdr:cNvPr id="145" name="楕円 144"/>
        <xdr:cNvSpPr/>
      </xdr:nvSpPr>
      <xdr:spPr>
        <a:xfrm>
          <a:off x="13271500" y="58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22119</xdr:rowOff>
    </xdr:from>
    <xdr:to>
      <xdr:col>72</xdr:col>
      <xdr:colOff>73025</xdr:colOff>
      <xdr:row>30</xdr:row>
      <xdr:rowOff>97444</xdr:rowOff>
    </xdr:to>
    <xdr:cxnSp macro="">
      <xdr:nvCxnSpPr>
        <xdr:cNvPr id="146" name="直線コネクタ 145"/>
        <xdr:cNvCxnSpPr/>
      </xdr:nvCxnSpPr>
      <xdr:spPr>
        <a:xfrm>
          <a:off x="13322300" y="5937144"/>
          <a:ext cx="762000" cy="7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151476</xdr:rowOff>
    </xdr:from>
    <xdr:to>
      <xdr:col>64</xdr:col>
      <xdr:colOff>123825</xdr:colOff>
      <xdr:row>31</xdr:row>
      <xdr:rowOff>81626</xdr:rowOff>
    </xdr:to>
    <xdr:sp macro="" textlink="">
      <xdr:nvSpPr>
        <xdr:cNvPr id="147" name="楕円 146"/>
        <xdr:cNvSpPr/>
      </xdr:nvSpPr>
      <xdr:spPr>
        <a:xfrm>
          <a:off x="12509500" y="606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22119</xdr:rowOff>
    </xdr:from>
    <xdr:to>
      <xdr:col>68</xdr:col>
      <xdr:colOff>73025</xdr:colOff>
      <xdr:row>31</xdr:row>
      <xdr:rowOff>30826</xdr:rowOff>
    </xdr:to>
    <xdr:cxnSp macro="">
      <xdr:nvCxnSpPr>
        <xdr:cNvPr id="148" name="直線コネクタ 147"/>
        <xdr:cNvCxnSpPr/>
      </xdr:nvCxnSpPr>
      <xdr:spPr>
        <a:xfrm flipV="1">
          <a:off x="12560300" y="5937144"/>
          <a:ext cx="762000" cy="18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29683</xdr:rowOff>
    </xdr:from>
    <xdr:to>
      <xdr:col>60</xdr:col>
      <xdr:colOff>123825</xdr:colOff>
      <xdr:row>31</xdr:row>
      <xdr:rowOff>131283</xdr:rowOff>
    </xdr:to>
    <xdr:sp macro="" textlink="">
      <xdr:nvSpPr>
        <xdr:cNvPr id="149" name="楕円 148"/>
        <xdr:cNvSpPr/>
      </xdr:nvSpPr>
      <xdr:spPr>
        <a:xfrm>
          <a:off x="11747500" y="61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30826</xdr:rowOff>
    </xdr:from>
    <xdr:to>
      <xdr:col>64</xdr:col>
      <xdr:colOff>73025</xdr:colOff>
      <xdr:row>31</xdr:row>
      <xdr:rowOff>80483</xdr:rowOff>
    </xdr:to>
    <xdr:cxnSp macro="">
      <xdr:nvCxnSpPr>
        <xdr:cNvPr id="150" name="直線コネクタ 149"/>
        <xdr:cNvCxnSpPr/>
      </xdr:nvCxnSpPr>
      <xdr:spPr>
        <a:xfrm flipV="1">
          <a:off x="11798300" y="6117301"/>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3" name="n_3aveValue債務償還比率"/>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4" name="n_4aveValue債務償還比率"/>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139371</xdr:rowOff>
    </xdr:from>
    <xdr:ext cx="469744" cy="259045"/>
    <xdr:sp macro="" textlink="">
      <xdr:nvSpPr>
        <xdr:cNvPr id="155" name="n_1mainValue債務償還比率"/>
        <xdr:cNvSpPr txBox="1"/>
      </xdr:nvSpPr>
      <xdr:spPr>
        <a:xfrm>
          <a:off x="13836727" y="60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64046</xdr:rowOff>
    </xdr:from>
    <xdr:ext cx="469744" cy="259045"/>
    <xdr:sp macro="" textlink="">
      <xdr:nvSpPr>
        <xdr:cNvPr id="156" name="n_2mainValue債務償還比率"/>
        <xdr:cNvSpPr txBox="1"/>
      </xdr:nvSpPr>
      <xdr:spPr>
        <a:xfrm>
          <a:off x="13087427" y="59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72753</xdr:rowOff>
    </xdr:from>
    <xdr:ext cx="469744" cy="259045"/>
    <xdr:sp macro="" textlink="">
      <xdr:nvSpPr>
        <xdr:cNvPr id="157" name="n_3mainValue債務償還比率"/>
        <xdr:cNvSpPr txBox="1"/>
      </xdr:nvSpPr>
      <xdr:spPr>
        <a:xfrm>
          <a:off x="12325427" y="615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122410</xdr:rowOff>
    </xdr:from>
    <xdr:ext cx="469744" cy="259045"/>
    <xdr:sp macro="" textlink="">
      <xdr:nvSpPr>
        <xdr:cNvPr id="158" name="n_4mainValue債務償還比率"/>
        <xdr:cNvSpPr txBox="1"/>
      </xdr:nvSpPr>
      <xdr:spPr>
        <a:xfrm>
          <a:off x="11563427" y="620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64262</xdr:rowOff>
    </xdr:from>
    <xdr:to>
      <xdr:col>24</xdr:col>
      <xdr:colOff>114300</xdr:colOff>
      <xdr:row>37</xdr:row>
      <xdr:rowOff>165862</xdr:rowOff>
    </xdr:to>
    <xdr:sp macro="" textlink="">
      <xdr:nvSpPr>
        <xdr:cNvPr id="71" name="楕円 70"/>
        <xdr:cNvSpPr/>
      </xdr:nvSpPr>
      <xdr:spPr>
        <a:xfrm>
          <a:off x="45847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42689</xdr:rowOff>
    </xdr:from>
    <xdr:ext cx="405111" cy="259045"/>
    <xdr:sp macro="" textlink="">
      <xdr:nvSpPr>
        <xdr:cNvPr id="72" name="【道路】&#10;有形固定資産減価償却率該当値テキスト"/>
        <xdr:cNvSpPr txBox="1"/>
      </xdr:nvSpPr>
      <xdr:spPr>
        <a:xfrm>
          <a:off x="4673600" y="638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34544</xdr:rowOff>
    </xdr:from>
    <xdr:to>
      <xdr:col>20</xdr:col>
      <xdr:colOff>38100</xdr:colOff>
      <xdr:row>37</xdr:row>
      <xdr:rowOff>136144</xdr:rowOff>
    </xdr:to>
    <xdr:sp macro="" textlink="">
      <xdr:nvSpPr>
        <xdr:cNvPr id="73" name="楕円 72"/>
        <xdr:cNvSpPr/>
      </xdr:nvSpPr>
      <xdr:spPr>
        <a:xfrm>
          <a:off x="37465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85344</xdr:rowOff>
    </xdr:from>
    <xdr:to>
      <xdr:col>24</xdr:col>
      <xdr:colOff>63500</xdr:colOff>
      <xdr:row>37</xdr:row>
      <xdr:rowOff>115062</xdr:rowOff>
    </xdr:to>
    <xdr:cxnSp macro="">
      <xdr:nvCxnSpPr>
        <xdr:cNvPr id="74" name="直線コネクタ 73"/>
        <xdr:cNvCxnSpPr/>
      </xdr:nvCxnSpPr>
      <xdr:spPr>
        <a:xfrm>
          <a:off x="3797300" y="642899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xdr:rowOff>
    </xdr:from>
    <xdr:to>
      <xdr:col>15</xdr:col>
      <xdr:colOff>101600</xdr:colOff>
      <xdr:row>37</xdr:row>
      <xdr:rowOff>104140</xdr:rowOff>
    </xdr:to>
    <xdr:sp macro="" textlink="">
      <xdr:nvSpPr>
        <xdr:cNvPr id="75" name="楕円 74"/>
        <xdr:cNvSpPr/>
      </xdr:nvSpPr>
      <xdr:spPr>
        <a:xfrm>
          <a:off x="2857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53340</xdr:rowOff>
    </xdr:from>
    <xdr:to>
      <xdr:col>19</xdr:col>
      <xdr:colOff>177800</xdr:colOff>
      <xdr:row>37</xdr:row>
      <xdr:rowOff>85344</xdr:rowOff>
    </xdr:to>
    <xdr:cxnSp macro="">
      <xdr:nvCxnSpPr>
        <xdr:cNvPr id="76" name="直線コネクタ 75"/>
        <xdr:cNvCxnSpPr/>
      </xdr:nvCxnSpPr>
      <xdr:spPr>
        <a:xfrm>
          <a:off x="2908300" y="639699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141986</xdr:rowOff>
    </xdr:from>
    <xdr:to>
      <xdr:col>10</xdr:col>
      <xdr:colOff>165100</xdr:colOff>
      <xdr:row>37</xdr:row>
      <xdr:rowOff>72136</xdr:rowOff>
    </xdr:to>
    <xdr:sp macro="" textlink="">
      <xdr:nvSpPr>
        <xdr:cNvPr id="77" name="楕円 76"/>
        <xdr:cNvSpPr/>
      </xdr:nvSpPr>
      <xdr:spPr>
        <a:xfrm>
          <a:off x="1968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21336</xdr:rowOff>
    </xdr:from>
    <xdr:to>
      <xdr:col>15</xdr:col>
      <xdr:colOff>50800</xdr:colOff>
      <xdr:row>37</xdr:row>
      <xdr:rowOff>53340</xdr:rowOff>
    </xdr:to>
    <xdr:cxnSp macro="">
      <xdr:nvCxnSpPr>
        <xdr:cNvPr id="78" name="直線コネクタ 77"/>
        <xdr:cNvCxnSpPr/>
      </xdr:nvCxnSpPr>
      <xdr:spPr>
        <a:xfrm>
          <a:off x="2019300" y="636498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112268</xdr:rowOff>
    </xdr:from>
    <xdr:to>
      <xdr:col>6</xdr:col>
      <xdr:colOff>38100</xdr:colOff>
      <xdr:row>37</xdr:row>
      <xdr:rowOff>42418</xdr:rowOff>
    </xdr:to>
    <xdr:sp macro="" textlink="">
      <xdr:nvSpPr>
        <xdr:cNvPr id="79" name="楕円 78"/>
        <xdr:cNvSpPr/>
      </xdr:nvSpPr>
      <xdr:spPr>
        <a:xfrm>
          <a:off x="1079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163068</xdr:rowOff>
    </xdr:from>
    <xdr:to>
      <xdr:col>10</xdr:col>
      <xdr:colOff>114300</xdr:colOff>
      <xdr:row>37</xdr:row>
      <xdr:rowOff>21336</xdr:rowOff>
    </xdr:to>
    <xdr:cxnSp macro="">
      <xdr:nvCxnSpPr>
        <xdr:cNvPr id="80" name="直線コネクタ 79"/>
        <xdr:cNvCxnSpPr/>
      </xdr:nvCxnSpPr>
      <xdr:spPr>
        <a:xfrm>
          <a:off x="1130300" y="633526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道路】&#10;有形固定資産減価償却率"/>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127271</xdr:rowOff>
    </xdr:from>
    <xdr:ext cx="405111" cy="259045"/>
    <xdr:sp macro="" textlink="">
      <xdr:nvSpPr>
        <xdr:cNvPr id="85" name="n_1mainValue【道路】&#10;有形固定資産減価償却率"/>
        <xdr:cNvSpPr txBox="1"/>
      </xdr:nvSpPr>
      <xdr:spPr>
        <a:xfrm>
          <a:off x="3582044"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95267</xdr:rowOff>
    </xdr:from>
    <xdr:ext cx="405111" cy="259045"/>
    <xdr:sp macro="" textlink="">
      <xdr:nvSpPr>
        <xdr:cNvPr id="86" name="n_2mainValue【道路】&#10;有形固定資産減価償却率"/>
        <xdr:cNvSpPr txBox="1"/>
      </xdr:nvSpPr>
      <xdr:spPr>
        <a:xfrm>
          <a:off x="2705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7" name="n_3mainValue【道路】&#10;有形固定資産減価償却率"/>
        <xdr:cNvSpPr txBox="1"/>
      </xdr:nvSpPr>
      <xdr:spPr>
        <a:xfrm>
          <a:off x="181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33545</xdr:rowOff>
    </xdr:from>
    <xdr:ext cx="405111" cy="259045"/>
    <xdr:sp macro="" textlink="">
      <xdr:nvSpPr>
        <xdr:cNvPr id="88" name="n_4mainValue【道路】&#10;有形固定資産減価償却率"/>
        <xdr:cNvSpPr txBox="1"/>
      </xdr:nvSpPr>
      <xdr:spPr>
        <a:xfrm>
          <a:off x="9277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1" name="フローチャート: 判断 120"/>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2" name="フローチャート: 判断 121"/>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147701</xdr:rowOff>
    </xdr:from>
    <xdr:to>
      <xdr:col>55</xdr:col>
      <xdr:colOff>50800</xdr:colOff>
      <xdr:row>38</xdr:row>
      <xdr:rowOff>77851</xdr:rowOff>
    </xdr:to>
    <xdr:sp macro="" textlink="">
      <xdr:nvSpPr>
        <xdr:cNvPr id="128" name="楕円 127"/>
        <xdr:cNvSpPr/>
      </xdr:nvSpPr>
      <xdr:spPr>
        <a:xfrm>
          <a:off x="10426700" y="649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170578</xdr:rowOff>
    </xdr:from>
    <xdr:ext cx="534377" cy="259045"/>
    <xdr:sp macro="" textlink="">
      <xdr:nvSpPr>
        <xdr:cNvPr id="129" name="【道路】&#10;一人当たり延長該当値テキスト"/>
        <xdr:cNvSpPr txBox="1"/>
      </xdr:nvSpPr>
      <xdr:spPr>
        <a:xfrm>
          <a:off x="10515600" y="63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163741</xdr:rowOff>
    </xdr:from>
    <xdr:to>
      <xdr:col>50</xdr:col>
      <xdr:colOff>165100</xdr:colOff>
      <xdr:row>38</xdr:row>
      <xdr:rowOff>93891</xdr:rowOff>
    </xdr:to>
    <xdr:sp macro="" textlink="">
      <xdr:nvSpPr>
        <xdr:cNvPr id="130" name="楕円 129"/>
        <xdr:cNvSpPr/>
      </xdr:nvSpPr>
      <xdr:spPr>
        <a:xfrm>
          <a:off x="9588500" y="65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27051</xdr:rowOff>
    </xdr:from>
    <xdr:to>
      <xdr:col>55</xdr:col>
      <xdr:colOff>0</xdr:colOff>
      <xdr:row>38</xdr:row>
      <xdr:rowOff>43091</xdr:rowOff>
    </xdr:to>
    <xdr:cxnSp macro="">
      <xdr:nvCxnSpPr>
        <xdr:cNvPr id="131" name="直線コネクタ 130"/>
        <xdr:cNvCxnSpPr/>
      </xdr:nvCxnSpPr>
      <xdr:spPr>
        <a:xfrm flipV="1">
          <a:off x="9639300" y="6542151"/>
          <a:ext cx="8382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164084</xdr:rowOff>
    </xdr:from>
    <xdr:to>
      <xdr:col>46</xdr:col>
      <xdr:colOff>38100</xdr:colOff>
      <xdr:row>38</xdr:row>
      <xdr:rowOff>94234</xdr:rowOff>
    </xdr:to>
    <xdr:sp macro="" textlink="">
      <xdr:nvSpPr>
        <xdr:cNvPr id="132" name="楕円 131"/>
        <xdr:cNvSpPr/>
      </xdr:nvSpPr>
      <xdr:spPr>
        <a:xfrm>
          <a:off x="8699500" y="65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43091</xdr:rowOff>
    </xdr:from>
    <xdr:to>
      <xdr:col>50</xdr:col>
      <xdr:colOff>114300</xdr:colOff>
      <xdr:row>38</xdr:row>
      <xdr:rowOff>43434</xdr:rowOff>
    </xdr:to>
    <xdr:cxnSp macro="">
      <xdr:nvCxnSpPr>
        <xdr:cNvPr id="133" name="直線コネクタ 132"/>
        <xdr:cNvCxnSpPr/>
      </xdr:nvCxnSpPr>
      <xdr:spPr>
        <a:xfrm flipV="1">
          <a:off x="8750300" y="655819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xdr:rowOff>
    </xdr:from>
    <xdr:to>
      <xdr:col>41</xdr:col>
      <xdr:colOff>101600</xdr:colOff>
      <xdr:row>38</xdr:row>
      <xdr:rowOff>102235</xdr:rowOff>
    </xdr:to>
    <xdr:sp macro="" textlink="">
      <xdr:nvSpPr>
        <xdr:cNvPr id="134" name="楕円 133"/>
        <xdr:cNvSpPr/>
      </xdr:nvSpPr>
      <xdr:spPr>
        <a:xfrm>
          <a:off x="7810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43434</xdr:rowOff>
    </xdr:from>
    <xdr:to>
      <xdr:col>45</xdr:col>
      <xdr:colOff>177800</xdr:colOff>
      <xdr:row>38</xdr:row>
      <xdr:rowOff>51435</xdr:rowOff>
    </xdr:to>
    <xdr:cxnSp macro="">
      <xdr:nvCxnSpPr>
        <xdr:cNvPr id="135" name="直線コネクタ 134"/>
        <xdr:cNvCxnSpPr/>
      </xdr:nvCxnSpPr>
      <xdr:spPr>
        <a:xfrm flipV="1">
          <a:off x="7861300" y="655853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169837</xdr:rowOff>
    </xdr:from>
    <xdr:to>
      <xdr:col>36</xdr:col>
      <xdr:colOff>165100</xdr:colOff>
      <xdr:row>38</xdr:row>
      <xdr:rowOff>99987</xdr:rowOff>
    </xdr:to>
    <xdr:sp macro="" textlink="">
      <xdr:nvSpPr>
        <xdr:cNvPr id="136" name="楕円 135"/>
        <xdr:cNvSpPr/>
      </xdr:nvSpPr>
      <xdr:spPr>
        <a:xfrm>
          <a:off x="6921500" y="65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49187</xdr:rowOff>
    </xdr:from>
    <xdr:to>
      <xdr:col>41</xdr:col>
      <xdr:colOff>50800</xdr:colOff>
      <xdr:row>38</xdr:row>
      <xdr:rowOff>51435</xdr:rowOff>
    </xdr:to>
    <xdr:cxnSp macro="">
      <xdr:nvCxnSpPr>
        <xdr:cNvPr id="137" name="直線コネクタ 136"/>
        <xdr:cNvCxnSpPr/>
      </xdr:nvCxnSpPr>
      <xdr:spPr>
        <a:xfrm>
          <a:off x="6972300" y="6564287"/>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40" name="n_3aveValue【道路】&#10;一人当たり延長"/>
        <xdr:cNvSpPr txBox="1"/>
      </xdr:nvSpPr>
      <xdr:spPr>
        <a:xfrm>
          <a:off x="7594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macro="" textlink="">
      <xdr:nvSpPr>
        <xdr:cNvPr id="141" name="n_4aveValue【道路】&#10;一人当たり延長"/>
        <xdr:cNvSpPr txBox="1"/>
      </xdr:nvSpPr>
      <xdr:spPr>
        <a:xfrm>
          <a:off x="6705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110418</xdr:rowOff>
    </xdr:from>
    <xdr:ext cx="534377" cy="259045"/>
    <xdr:sp macro="" textlink="">
      <xdr:nvSpPr>
        <xdr:cNvPr id="142" name="n_1mainValue【道路】&#10;一人当たり延長"/>
        <xdr:cNvSpPr txBox="1"/>
      </xdr:nvSpPr>
      <xdr:spPr>
        <a:xfrm>
          <a:off x="9359411" y="628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110761</xdr:rowOff>
    </xdr:from>
    <xdr:ext cx="534377" cy="259045"/>
    <xdr:sp macro="" textlink="">
      <xdr:nvSpPr>
        <xdr:cNvPr id="143" name="n_2mainValue【道路】&#10;一人当たり延長"/>
        <xdr:cNvSpPr txBox="1"/>
      </xdr:nvSpPr>
      <xdr:spPr>
        <a:xfrm>
          <a:off x="8483111" y="628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93362</xdr:rowOff>
    </xdr:from>
    <xdr:ext cx="534377" cy="259045"/>
    <xdr:sp macro="" textlink="">
      <xdr:nvSpPr>
        <xdr:cNvPr id="144" name="n_3mainValue【道路】&#10;一人当たり延長"/>
        <xdr:cNvSpPr txBox="1"/>
      </xdr:nvSpPr>
      <xdr:spPr>
        <a:xfrm>
          <a:off x="7594111" y="660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91114</xdr:rowOff>
    </xdr:from>
    <xdr:ext cx="534377" cy="259045"/>
    <xdr:sp macro="" textlink="">
      <xdr:nvSpPr>
        <xdr:cNvPr id="145" name="n_4mainValue【道路】&#10;一人当たり延長"/>
        <xdr:cNvSpPr txBox="1"/>
      </xdr:nvSpPr>
      <xdr:spPr>
        <a:xfrm>
          <a:off x="6705111" y="66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7" name="楕円 186"/>
        <xdr:cNvSpPr/>
      </xdr:nvSpPr>
      <xdr:spPr>
        <a:xfrm>
          <a:off x="45847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114136</xdr:rowOff>
    </xdr:from>
    <xdr:ext cx="405111" cy="259045"/>
    <xdr:sp macro="" textlink="">
      <xdr:nvSpPr>
        <xdr:cNvPr id="188" name="【橋りょう・トンネル】&#10;有形固定資産減価償却率該当値テキスト"/>
        <xdr:cNvSpPr txBox="1"/>
      </xdr:nvSpPr>
      <xdr:spPr>
        <a:xfrm>
          <a:off x="4673600" y="10229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87993</xdr:rowOff>
    </xdr:from>
    <xdr:to>
      <xdr:col>20</xdr:col>
      <xdr:colOff>38100</xdr:colOff>
      <xdr:row>61</xdr:row>
      <xdr:rowOff>18143</xdr:rowOff>
    </xdr:to>
    <xdr:sp macro="" textlink="">
      <xdr:nvSpPr>
        <xdr:cNvPr id="189" name="楕円 188"/>
        <xdr:cNvSpPr/>
      </xdr:nvSpPr>
      <xdr:spPr>
        <a:xfrm>
          <a:off x="3746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138793</xdr:rowOff>
    </xdr:from>
    <xdr:to>
      <xdr:col>24</xdr:col>
      <xdr:colOff>63500</xdr:colOff>
      <xdr:row>60</xdr:row>
      <xdr:rowOff>142059</xdr:rowOff>
    </xdr:to>
    <xdr:cxnSp macro="">
      <xdr:nvCxnSpPr>
        <xdr:cNvPr id="190" name="直線コネクタ 189"/>
        <xdr:cNvCxnSpPr/>
      </xdr:nvCxnSpPr>
      <xdr:spPr>
        <a:xfrm>
          <a:off x="3797300" y="1042579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79828</xdr:rowOff>
    </xdr:from>
    <xdr:to>
      <xdr:col>15</xdr:col>
      <xdr:colOff>101600</xdr:colOff>
      <xdr:row>61</xdr:row>
      <xdr:rowOff>9978</xdr:rowOff>
    </xdr:to>
    <xdr:sp macro="" textlink="">
      <xdr:nvSpPr>
        <xdr:cNvPr id="191" name="楕円 190"/>
        <xdr:cNvSpPr/>
      </xdr:nvSpPr>
      <xdr:spPr>
        <a:xfrm>
          <a:off x="2857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130628</xdr:rowOff>
    </xdr:from>
    <xdr:to>
      <xdr:col>19</xdr:col>
      <xdr:colOff>177800</xdr:colOff>
      <xdr:row>60</xdr:row>
      <xdr:rowOff>138793</xdr:rowOff>
    </xdr:to>
    <xdr:cxnSp macro="">
      <xdr:nvCxnSpPr>
        <xdr:cNvPr id="192" name="直線コネクタ 191"/>
        <xdr:cNvCxnSpPr/>
      </xdr:nvCxnSpPr>
      <xdr:spPr>
        <a:xfrm>
          <a:off x="2908300" y="1041762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3" name="楕円 192"/>
        <xdr:cNvSpPr/>
      </xdr:nvSpPr>
      <xdr:spPr>
        <a:xfrm>
          <a:off x="196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130628</xdr:rowOff>
    </xdr:to>
    <xdr:cxnSp macro="">
      <xdr:nvCxnSpPr>
        <xdr:cNvPr id="194" name="直線コネクタ 193"/>
        <xdr:cNvCxnSpPr/>
      </xdr:nvCxnSpPr>
      <xdr:spPr>
        <a:xfrm>
          <a:off x="2019300" y="104127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66766</xdr:rowOff>
    </xdr:from>
    <xdr:to>
      <xdr:col>6</xdr:col>
      <xdr:colOff>38100</xdr:colOff>
      <xdr:row>60</xdr:row>
      <xdr:rowOff>168366</xdr:rowOff>
    </xdr:to>
    <xdr:sp macro="" textlink="">
      <xdr:nvSpPr>
        <xdr:cNvPr id="195" name="楕円 194"/>
        <xdr:cNvSpPr/>
      </xdr:nvSpPr>
      <xdr:spPr>
        <a:xfrm>
          <a:off x="1079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117566</xdr:rowOff>
    </xdr:from>
    <xdr:to>
      <xdr:col>10</xdr:col>
      <xdr:colOff>114300</xdr:colOff>
      <xdr:row>60</xdr:row>
      <xdr:rowOff>125730</xdr:rowOff>
    </xdr:to>
    <xdr:cxnSp macro="">
      <xdr:nvCxnSpPr>
        <xdr:cNvPr id="196" name="直線コネクタ 195"/>
        <xdr:cNvCxnSpPr/>
      </xdr:nvCxnSpPr>
      <xdr:spPr>
        <a:xfrm>
          <a:off x="1130300" y="104045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9" name="n_3aveValue【橋りょう・トンネル】&#10;有形固定資産減価償却率"/>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34670</xdr:rowOff>
    </xdr:from>
    <xdr:ext cx="405111" cy="259045"/>
    <xdr:sp macro="" textlink="">
      <xdr:nvSpPr>
        <xdr:cNvPr id="201" name="n_1mainValue【橋りょう・トンネル】&#10;有形固定資産減価償却率"/>
        <xdr:cNvSpPr txBox="1"/>
      </xdr:nvSpPr>
      <xdr:spPr>
        <a:xfrm>
          <a:off x="3582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26505</xdr:rowOff>
    </xdr:from>
    <xdr:ext cx="405111" cy="259045"/>
    <xdr:sp macro="" textlink="">
      <xdr:nvSpPr>
        <xdr:cNvPr id="202" name="n_2mainValue【橋りょう・トンネル】&#10;有形固定資産減価償却率"/>
        <xdr:cNvSpPr txBox="1"/>
      </xdr:nvSpPr>
      <xdr:spPr>
        <a:xfrm>
          <a:off x="2705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203" name="n_3mainValue【橋りょう・トンネル】&#10;有形固定資産減価償却率"/>
        <xdr:cNvSpPr txBox="1"/>
      </xdr:nvSpPr>
      <xdr:spPr>
        <a:xfrm>
          <a:off x="1816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4" name="n_4mainValue【橋りょう・トンネル】&#10;有形固定資産減価償却率"/>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xdr:cNvSpPr txBox="1"/>
      </xdr:nvSpPr>
      <xdr:spPr>
        <a:xfrm>
          <a:off x="10515600" y="1070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7" name="フローチャート: 判断 236"/>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8" name="フローチャート: 判断 237"/>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147832</xdr:rowOff>
    </xdr:from>
    <xdr:to>
      <xdr:col>55</xdr:col>
      <xdr:colOff>50800</xdr:colOff>
      <xdr:row>62</xdr:row>
      <xdr:rowOff>77982</xdr:rowOff>
    </xdr:to>
    <xdr:sp macro="" textlink="">
      <xdr:nvSpPr>
        <xdr:cNvPr id="244" name="楕円 243"/>
        <xdr:cNvSpPr/>
      </xdr:nvSpPr>
      <xdr:spPr>
        <a:xfrm>
          <a:off x="10426700" y="1060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170709</xdr:rowOff>
    </xdr:from>
    <xdr:ext cx="599010" cy="259045"/>
    <xdr:sp macro="" textlink="">
      <xdr:nvSpPr>
        <xdr:cNvPr id="245" name="【橋りょう・トンネル】&#10;一人当たり有形固定資産（償却資産）額該当値テキスト"/>
        <xdr:cNvSpPr txBox="1"/>
      </xdr:nvSpPr>
      <xdr:spPr>
        <a:xfrm>
          <a:off x="10515600" y="1045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156699</xdr:rowOff>
    </xdr:from>
    <xdr:to>
      <xdr:col>50</xdr:col>
      <xdr:colOff>165100</xdr:colOff>
      <xdr:row>62</xdr:row>
      <xdr:rowOff>86849</xdr:rowOff>
    </xdr:to>
    <xdr:sp macro="" textlink="">
      <xdr:nvSpPr>
        <xdr:cNvPr id="246" name="楕円 245"/>
        <xdr:cNvSpPr/>
      </xdr:nvSpPr>
      <xdr:spPr>
        <a:xfrm>
          <a:off x="9588500" y="106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27182</xdr:rowOff>
    </xdr:from>
    <xdr:to>
      <xdr:col>55</xdr:col>
      <xdr:colOff>0</xdr:colOff>
      <xdr:row>62</xdr:row>
      <xdr:rowOff>36049</xdr:rowOff>
    </xdr:to>
    <xdr:cxnSp macro="">
      <xdr:nvCxnSpPr>
        <xdr:cNvPr id="247" name="直線コネクタ 246"/>
        <xdr:cNvCxnSpPr/>
      </xdr:nvCxnSpPr>
      <xdr:spPr>
        <a:xfrm flipV="1">
          <a:off x="9639300" y="10657082"/>
          <a:ext cx="838200" cy="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158831</xdr:rowOff>
    </xdr:from>
    <xdr:to>
      <xdr:col>46</xdr:col>
      <xdr:colOff>38100</xdr:colOff>
      <xdr:row>62</xdr:row>
      <xdr:rowOff>88981</xdr:rowOff>
    </xdr:to>
    <xdr:sp macro="" textlink="">
      <xdr:nvSpPr>
        <xdr:cNvPr id="248" name="楕円 247"/>
        <xdr:cNvSpPr/>
      </xdr:nvSpPr>
      <xdr:spPr>
        <a:xfrm>
          <a:off x="8699500" y="1061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36049</xdr:rowOff>
    </xdr:from>
    <xdr:to>
      <xdr:col>50</xdr:col>
      <xdr:colOff>114300</xdr:colOff>
      <xdr:row>62</xdr:row>
      <xdr:rowOff>38181</xdr:rowOff>
    </xdr:to>
    <xdr:cxnSp macro="">
      <xdr:nvCxnSpPr>
        <xdr:cNvPr id="249" name="直線コネクタ 248"/>
        <xdr:cNvCxnSpPr/>
      </xdr:nvCxnSpPr>
      <xdr:spPr>
        <a:xfrm flipV="1">
          <a:off x="8750300" y="10665949"/>
          <a:ext cx="8890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165850</xdr:rowOff>
    </xdr:from>
    <xdr:to>
      <xdr:col>41</xdr:col>
      <xdr:colOff>101600</xdr:colOff>
      <xdr:row>62</xdr:row>
      <xdr:rowOff>96000</xdr:rowOff>
    </xdr:to>
    <xdr:sp macro="" textlink="">
      <xdr:nvSpPr>
        <xdr:cNvPr id="250" name="楕円 249"/>
        <xdr:cNvSpPr/>
      </xdr:nvSpPr>
      <xdr:spPr>
        <a:xfrm>
          <a:off x="7810500" y="10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38181</xdr:rowOff>
    </xdr:from>
    <xdr:to>
      <xdr:col>45</xdr:col>
      <xdr:colOff>177800</xdr:colOff>
      <xdr:row>62</xdr:row>
      <xdr:rowOff>45200</xdr:rowOff>
    </xdr:to>
    <xdr:cxnSp macro="">
      <xdr:nvCxnSpPr>
        <xdr:cNvPr id="251" name="直線コネクタ 250"/>
        <xdr:cNvCxnSpPr/>
      </xdr:nvCxnSpPr>
      <xdr:spPr>
        <a:xfrm flipV="1">
          <a:off x="7861300" y="10668081"/>
          <a:ext cx="889000" cy="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168670</xdr:rowOff>
    </xdr:from>
    <xdr:to>
      <xdr:col>36</xdr:col>
      <xdr:colOff>165100</xdr:colOff>
      <xdr:row>62</xdr:row>
      <xdr:rowOff>98820</xdr:rowOff>
    </xdr:to>
    <xdr:sp macro="" textlink="">
      <xdr:nvSpPr>
        <xdr:cNvPr id="252" name="楕円 251"/>
        <xdr:cNvSpPr/>
      </xdr:nvSpPr>
      <xdr:spPr>
        <a:xfrm>
          <a:off x="6921500" y="106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45200</xdr:rowOff>
    </xdr:from>
    <xdr:to>
      <xdr:col>41</xdr:col>
      <xdr:colOff>50800</xdr:colOff>
      <xdr:row>62</xdr:row>
      <xdr:rowOff>48020</xdr:rowOff>
    </xdr:to>
    <xdr:cxnSp macro="">
      <xdr:nvCxnSpPr>
        <xdr:cNvPr id="253" name="直線コネクタ 252"/>
        <xdr:cNvCxnSpPr/>
      </xdr:nvCxnSpPr>
      <xdr:spPr>
        <a:xfrm flipV="1">
          <a:off x="6972300" y="10675100"/>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xdr:cNvSpPr txBox="1"/>
      </xdr:nvSpPr>
      <xdr:spPr>
        <a:xfrm>
          <a:off x="9327095" y="1082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xdr:cNvSpPr txBox="1"/>
      </xdr:nvSpPr>
      <xdr:spPr>
        <a:xfrm>
          <a:off x="84507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6" name="n_3aveValue【橋りょう・トンネル】&#10;一人当たり有形固定資産（償却資産）額"/>
        <xdr:cNvSpPr txBox="1"/>
      </xdr:nvSpPr>
      <xdr:spPr>
        <a:xfrm>
          <a:off x="7561795" y="10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7" name="n_4aveValue【橋りょう・トンネル】&#10;一人当たり有形固定資産（償却資産）額"/>
        <xdr:cNvSpPr txBox="1"/>
      </xdr:nvSpPr>
      <xdr:spPr>
        <a:xfrm>
          <a:off x="6672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103376</xdr:rowOff>
    </xdr:from>
    <xdr:ext cx="599010" cy="259045"/>
    <xdr:sp macro="" textlink="">
      <xdr:nvSpPr>
        <xdr:cNvPr id="258" name="n_1mainValue【橋りょう・トンネル】&#10;一人当たり有形固定資産（償却資産）額"/>
        <xdr:cNvSpPr txBox="1"/>
      </xdr:nvSpPr>
      <xdr:spPr>
        <a:xfrm>
          <a:off x="9327095" y="1039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105508</xdr:rowOff>
    </xdr:from>
    <xdr:ext cx="599010" cy="259045"/>
    <xdr:sp macro="" textlink="">
      <xdr:nvSpPr>
        <xdr:cNvPr id="259" name="n_2mainValue【橋りょう・トンネル】&#10;一人当たり有形固定資産（償却資産）額"/>
        <xdr:cNvSpPr txBox="1"/>
      </xdr:nvSpPr>
      <xdr:spPr>
        <a:xfrm>
          <a:off x="8450795" y="1039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87127</xdr:rowOff>
    </xdr:from>
    <xdr:ext cx="599010" cy="259045"/>
    <xdr:sp macro="" textlink="">
      <xdr:nvSpPr>
        <xdr:cNvPr id="260" name="n_3mainValue【橋りょう・トンネル】&#10;一人当たり有形固定資産（償却資産）額"/>
        <xdr:cNvSpPr txBox="1"/>
      </xdr:nvSpPr>
      <xdr:spPr>
        <a:xfrm>
          <a:off x="7561795" y="1071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89947</xdr:rowOff>
    </xdr:from>
    <xdr:ext cx="599010" cy="259045"/>
    <xdr:sp macro="" textlink="">
      <xdr:nvSpPr>
        <xdr:cNvPr id="261" name="n_4mainValue【橋りょう・トンネル】&#10;一人当たり有形固定資産（償却資産）額"/>
        <xdr:cNvSpPr txBox="1"/>
      </xdr:nvSpPr>
      <xdr:spPr>
        <a:xfrm>
          <a:off x="6672795" y="1071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3" name="フローチャート: 判断 292"/>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106172</xdr:rowOff>
    </xdr:from>
    <xdr:to>
      <xdr:col>6</xdr:col>
      <xdr:colOff>38100</xdr:colOff>
      <xdr:row>82</xdr:row>
      <xdr:rowOff>36322</xdr:rowOff>
    </xdr:to>
    <xdr:sp macro="" textlink="">
      <xdr:nvSpPr>
        <xdr:cNvPr id="294" name="フローチャート: 判断 293"/>
        <xdr:cNvSpPr/>
      </xdr:nvSpPr>
      <xdr:spPr>
        <a:xfrm>
          <a:off x="1079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300" name="楕円 299"/>
        <xdr:cNvSpPr/>
      </xdr:nvSpPr>
      <xdr:spPr>
        <a:xfrm>
          <a:off x="4584700" y="1398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117619</xdr:rowOff>
    </xdr:from>
    <xdr:ext cx="405111" cy="259045"/>
    <xdr:sp macro="" textlink="">
      <xdr:nvSpPr>
        <xdr:cNvPr id="301" name="【公営住宅】&#10;有形固定資産減価償却率該当値テキスト"/>
        <xdr:cNvSpPr txBox="1"/>
      </xdr:nvSpPr>
      <xdr:spPr>
        <a:xfrm>
          <a:off x="4673600" y="1383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302" name="楕円 301"/>
        <xdr:cNvSpPr/>
      </xdr:nvSpPr>
      <xdr:spPr>
        <a:xfrm>
          <a:off x="3746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145542</xdr:rowOff>
    </xdr:to>
    <xdr:cxnSp macro="">
      <xdr:nvCxnSpPr>
        <xdr:cNvPr id="303" name="直線コネクタ 302"/>
        <xdr:cNvCxnSpPr/>
      </xdr:nvCxnSpPr>
      <xdr:spPr>
        <a:xfrm>
          <a:off x="3797300" y="1400556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110744</xdr:rowOff>
    </xdr:from>
    <xdr:to>
      <xdr:col>15</xdr:col>
      <xdr:colOff>101600</xdr:colOff>
      <xdr:row>82</xdr:row>
      <xdr:rowOff>40894</xdr:rowOff>
    </xdr:to>
    <xdr:sp macro="" textlink="">
      <xdr:nvSpPr>
        <xdr:cNvPr id="304" name="楕円 303"/>
        <xdr:cNvSpPr/>
      </xdr:nvSpPr>
      <xdr:spPr>
        <a:xfrm>
          <a:off x="28575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81</xdr:row>
      <xdr:rowOff>161544</xdr:rowOff>
    </xdr:to>
    <xdr:cxnSp macro="">
      <xdr:nvCxnSpPr>
        <xdr:cNvPr id="305" name="直線コネクタ 304"/>
        <xdr:cNvCxnSpPr/>
      </xdr:nvCxnSpPr>
      <xdr:spPr>
        <a:xfrm flipV="1">
          <a:off x="2908300" y="1400556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103887</xdr:rowOff>
    </xdr:from>
    <xdr:to>
      <xdr:col>10</xdr:col>
      <xdr:colOff>165100</xdr:colOff>
      <xdr:row>82</xdr:row>
      <xdr:rowOff>34037</xdr:rowOff>
    </xdr:to>
    <xdr:sp macro="" textlink="">
      <xdr:nvSpPr>
        <xdr:cNvPr id="306" name="楕円 305"/>
        <xdr:cNvSpPr/>
      </xdr:nvSpPr>
      <xdr:spPr>
        <a:xfrm>
          <a:off x="1968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154687</xdr:rowOff>
    </xdr:from>
    <xdr:to>
      <xdr:col>15</xdr:col>
      <xdr:colOff>50800</xdr:colOff>
      <xdr:row>81</xdr:row>
      <xdr:rowOff>161544</xdr:rowOff>
    </xdr:to>
    <xdr:cxnSp macro="">
      <xdr:nvCxnSpPr>
        <xdr:cNvPr id="307" name="直線コネクタ 306"/>
        <xdr:cNvCxnSpPr/>
      </xdr:nvCxnSpPr>
      <xdr:spPr>
        <a:xfrm>
          <a:off x="2019300" y="1404213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08" name="楕円 307"/>
        <xdr:cNvSpPr/>
      </xdr:nvSpPr>
      <xdr:spPr>
        <a:xfrm>
          <a:off x="1079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81</xdr:row>
      <xdr:rowOff>154687</xdr:rowOff>
    </xdr:to>
    <xdr:cxnSp macro="">
      <xdr:nvCxnSpPr>
        <xdr:cNvPr id="309" name="直線コネクタ 308"/>
        <xdr:cNvCxnSpPr/>
      </xdr:nvCxnSpPr>
      <xdr:spPr>
        <a:xfrm>
          <a:off x="1130300" y="140055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2" name="n_3aveValue【公営住宅】&#10;有形固定資産減価償却率"/>
        <xdr:cNvSpPr txBox="1"/>
      </xdr:nvSpPr>
      <xdr:spPr>
        <a:xfrm>
          <a:off x="1816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27449</xdr:rowOff>
    </xdr:from>
    <xdr:ext cx="405111" cy="259045"/>
    <xdr:sp macro="" textlink="">
      <xdr:nvSpPr>
        <xdr:cNvPr id="313" name="n_4aveValue【公営住宅】&#10;有形固定資産減価償却率"/>
        <xdr:cNvSpPr txBox="1"/>
      </xdr:nvSpPr>
      <xdr:spPr>
        <a:xfrm>
          <a:off x="927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314" name="n_1main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57421</xdr:rowOff>
    </xdr:from>
    <xdr:ext cx="405111" cy="259045"/>
    <xdr:sp macro="" textlink="">
      <xdr:nvSpPr>
        <xdr:cNvPr id="315" name="n_2mainValue【公営住宅】&#10;有形固定資産減価償却率"/>
        <xdr:cNvSpPr txBox="1"/>
      </xdr:nvSpPr>
      <xdr:spPr>
        <a:xfrm>
          <a:off x="2705744" y="1377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50564</xdr:rowOff>
    </xdr:from>
    <xdr:ext cx="405111" cy="259045"/>
    <xdr:sp macro="" textlink="">
      <xdr:nvSpPr>
        <xdr:cNvPr id="316" name="n_3mainValue【公営住宅】&#10;有形固定資産減価償却率"/>
        <xdr:cNvSpPr txBox="1"/>
      </xdr:nvSpPr>
      <xdr:spPr>
        <a:xfrm>
          <a:off x="1816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17" name="n_4mainValue【公営住宅】&#10;有形固定資産減価償却率"/>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89788</xdr:rowOff>
    </xdr:from>
    <xdr:to>
      <xdr:col>41</xdr:col>
      <xdr:colOff>101600</xdr:colOff>
      <xdr:row>86</xdr:row>
      <xdr:rowOff>19938</xdr:rowOff>
    </xdr:to>
    <xdr:sp macro="" textlink="">
      <xdr:nvSpPr>
        <xdr:cNvPr id="350" name="フローチャート: 判断 349"/>
        <xdr:cNvSpPr/>
      </xdr:nvSpPr>
      <xdr:spPr>
        <a:xfrm>
          <a:off x="7810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93027</xdr:rowOff>
    </xdr:from>
    <xdr:to>
      <xdr:col>36</xdr:col>
      <xdr:colOff>165100</xdr:colOff>
      <xdr:row>86</xdr:row>
      <xdr:rowOff>23177</xdr:rowOff>
    </xdr:to>
    <xdr:sp macro="" textlink="">
      <xdr:nvSpPr>
        <xdr:cNvPr id="351" name="フローチャート: 判断 350"/>
        <xdr:cNvSpPr/>
      </xdr:nvSpPr>
      <xdr:spPr>
        <a:xfrm>
          <a:off x="69215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43687</xdr:rowOff>
    </xdr:from>
    <xdr:to>
      <xdr:col>55</xdr:col>
      <xdr:colOff>50800</xdr:colOff>
      <xdr:row>85</xdr:row>
      <xdr:rowOff>145287</xdr:rowOff>
    </xdr:to>
    <xdr:sp macro="" textlink="">
      <xdr:nvSpPr>
        <xdr:cNvPr id="357" name="楕円 356"/>
        <xdr:cNvSpPr/>
      </xdr:nvSpPr>
      <xdr:spPr>
        <a:xfrm>
          <a:off x="10426700" y="146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66564</xdr:rowOff>
    </xdr:from>
    <xdr:ext cx="469744" cy="259045"/>
    <xdr:sp macro="" textlink="">
      <xdr:nvSpPr>
        <xdr:cNvPr id="358" name="【公営住宅】&#10;一人当たり面積該当値テキスト"/>
        <xdr:cNvSpPr txBox="1"/>
      </xdr:nvSpPr>
      <xdr:spPr>
        <a:xfrm>
          <a:off x="10515600" y="144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45022</xdr:rowOff>
    </xdr:from>
    <xdr:to>
      <xdr:col>50</xdr:col>
      <xdr:colOff>165100</xdr:colOff>
      <xdr:row>85</xdr:row>
      <xdr:rowOff>146622</xdr:rowOff>
    </xdr:to>
    <xdr:sp macro="" textlink="">
      <xdr:nvSpPr>
        <xdr:cNvPr id="359" name="楕円 358"/>
        <xdr:cNvSpPr/>
      </xdr:nvSpPr>
      <xdr:spPr>
        <a:xfrm>
          <a:off x="9588500" y="146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94487</xdr:rowOff>
    </xdr:from>
    <xdr:to>
      <xdr:col>55</xdr:col>
      <xdr:colOff>0</xdr:colOff>
      <xdr:row>85</xdr:row>
      <xdr:rowOff>95822</xdr:rowOff>
    </xdr:to>
    <xdr:cxnSp macro="">
      <xdr:nvCxnSpPr>
        <xdr:cNvPr id="360" name="直線コネクタ 359"/>
        <xdr:cNvCxnSpPr/>
      </xdr:nvCxnSpPr>
      <xdr:spPr>
        <a:xfrm flipV="1">
          <a:off x="9639300" y="14667737"/>
          <a:ext cx="8382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49403</xdr:rowOff>
    </xdr:from>
    <xdr:to>
      <xdr:col>46</xdr:col>
      <xdr:colOff>38100</xdr:colOff>
      <xdr:row>85</xdr:row>
      <xdr:rowOff>151003</xdr:rowOff>
    </xdr:to>
    <xdr:sp macro="" textlink="">
      <xdr:nvSpPr>
        <xdr:cNvPr id="361" name="楕円 360"/>
        <xdr:cNvSpPr/>
      </xdr:nvSpPr>
      <xdr:spPr>
        <a:xfrm>
          <a:off x="8699500" y="1462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95822</xdr:rowOff>
    </xdr:from>
    <xdr:to>
      <xdr:col>50</xdr:col>
      <xdr:colOff>114300</xdr:colOff>
      <xdr:row>85</xdr:row>
      <xdr:rowOff>100203</xdr:rowOff>
    </xdr:to>
    <xdr:cxnSp macro="">
      <xdr:nvCxnSpPr>
        <xdr:cNvPr id="362" name="直線コネクタ 361"/>
        <xdr:cNvCxnSpPr/>
      </xdr:nvCxnSpPr>
      <xdr:spPr>
        <a:xfrm flipV="1">
          <a:off x="8750300" y="1466907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41021</xdr:rowOff>
    </xdr:from>
    <xdr:to>
      <xdr:col>41</xdr:col>
      <xdr:colOff>101600</xdr:colOff>
      <xdr:row>85</xdr:row>
      <xdr:rowOff>142621</xdr:rowOff>
    </xdr:to>
    <xdr:sp macro="" textlink="">
      <xdr:nvSpPr>
        <xdr:cNvPr id="363" name="楕円 362"/>
        <xdr:cNvSpPr/>
      </xdr:nvSpPr>
      <xdr:spPr>
        <a:xfrm>
          <a:off x="7810500" y="146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91821</xdr:rowOff>
    </xdr:from>
    <xdr:to>
      <xdr:col>45</xdr:col>
      <xdr:colOff>177800</xdr:colOff>
      <xdr:row>85</xdr:row>
      <xdr:rowOff>100203</xdr:rowOff>
    </xdr:to>
    <xdr:cxnSp macro="">
      <xdr:nvCxnSpPr>
        <xdr:cNvPr id="364" name="直線コネクタ 363"/>
        <xdr:cNvCxnSpPr/>
      </xdr:nvCxnSpPr>
      <xdr:spPr>
        <a:xfrm>
          <a:off x="7861300" y="1466507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37782</xdr:rowOff>
    </xdr:from>
    <xdr:to>
      <xdr:col>36</xdr:col>
      <xdr:colOff>165100</xdr:colOff>
      <xdr:row>85</xdr:row>
      <xdr:rowOff>139382</xdr:rowOff>
    </xdr:to>
    <xdr:sp macro="" textlink="">
      <xdr:nvSpPr>
        <xdr:cNvPr id="365" name="楕円 364"/>
        <xdr:cNvSpPr/>
      </xdr:nvSpPr>
      <xdr:spPr>
        <a:xfrm>
          <a:off x="6921500" y="1461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88582</xdr:rowOff>
    </xdr:from>
    <xdr:to>
      <xdr:col>41</xdr:col>
      <xdr:colOff>50800</xdr:colOff>
      <xdr:row>85</xdr:row>
      <xdr:rowOff>91821</xdr:rowOff>
    </xdr:to>
    <xdr:cxnSp macro="">
      <xdr:nvCxnSpPr>
        <xdr:cNvPr id="366" name="直線コネクタ 365"/>
        <xdr:cNvCxnSpPr/>
      </xdr:nvCxnSpPr>
      <xdr:spPr>
        <a:xfrm>
          <a:off x="6972300" y="14661832"/>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11065</xdr:rowOff>
    </xdr:from>
    <xdr:ext cx="469744" cy="259045"/>
    <xdr:sp macro="" textlink="">
      <xdr:nvSpPr>
        <xdr:cNvPr id="369" name="n_3aveValue【公営住宅】&#10;一人当たり面積"/>
        <xdr:cNvSpPr txBox="1"/>
      </xdr:nvSpPr>
      <xdr:spPr>
        <a:xfrm>
          <a:off x="76264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14304</xdr:rowOff>
    </xdr:from>
    <xdr:ext cx="469744" cy="259045"/>
    <xdr:sp macro="" textlink="">
      <xdr:nvSpPr>
        <xdr:cNvPr id="370" name="n_4aveValue【公営住宅】&#10;一人当たり面積"/>
        <xdr:cNvSpPr txBox="1"/>
      </xdr:nvSpPr>
      <xdr:spPr>
        <a:xfrm>
          <a:off x="6737427" y="1475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163149</xdr:rowOff>
    </xdr:from>
    <xdr:ext cx="469744" cy="259045"/>
    <xdr:sp macro="" textlink="">
      <xdr:nvSpPr>
        <xdr:cNvPr id="371" name="n_1mainValue【公営住宅】&#10;一人当たり面積"/>
        <xdr:cNvSpPr txBox="1"/>
      </xdr:nvSpPr>
      <xdr:spPr>
        <a:xfrm>
          <a:off x="9391727" y="1439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167530</xdr:rowOff>
    </xdr:from>
    <xdr:ext cx="469744" cy="259045"/>
    <xdr:sp macro="" textlink="">
      <xdr:nvSpPr>
        <xdr:cNvPr id="372" name="n_2mainValue【公営住宅】&#10;一人当たり面積"/>
        <xdr:cNvSpPr txBox="1"/>
      </xdr:nvSpPr>
      <xdr:spPr>
        <a:xfrm>
          <a:off x="8515427" y="1439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159148</xdr:rowOff>
    </xdr:from>
    <xdr:ext cx="469744" cy="259045"/>
    <xdr:sp macro="" textlink="">
      <xdr:nvSpPr>
        <xdr:cNvPr id="373" name="n_3mainValue【公営住宅】&#10;一人当たり面積"/>
        <xdr:cNvSpPr txBox="1"/>
      </xdr:nvSpPr>
      <xdr:spPr>
        <a:xfrm>
          <a:off x="76264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155909</xdr:rowOff>
    </xdr:from>
    <xdr:ext cx="469744" cy="259045"/>
    <xdr:sp macro="" textlink="">
      <xdr:nvSpPr>
        <xdr:cNvPr id="374" name="n_4mainValue【公営住宅】&#10;一人当たり面積"/>
        <xdr:cNvSpPr txBox="1"/>
      </xdr:nvSpPr>
      <xdr:spPr>
        <a:xfrm>
          <a:off x="6737427" y="1438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404" name="【港湾・漁港】&#10;有形固定資産減価償却率平均値テキスト"/>
        <xdr:cNvSpPr txBox="1"/>
      </xdr:nvSpPr>
      <xdr:spPr>
        <a:xfrm>
          <a:off x="4673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61595</xdr:rowOff>
    </xdr:from>
    <xdr:to>
      <xdr:col>10</xdr:col>
      <xdr:colOff>165100</xdr:colOff>
      <xdr:row>104</xdr:row>
      <xdr:rowOff>163195</xdr:rowOff>
    </xdr:to>
    <xdr:sp macro="" textlink="">
      <xdr:nvSpPr>
        <xdr:cNvPr id="408" name="フローチャート: 判断 407"/>
        <xdr:cNvSpPr/>
      </xdr:nvSpPr>
      <xdr:spPr>
        <a:xfrm>
          <a:off x="1968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42545</xdr:rowOff>
    </xdr:from>
    <xdr:to>
      <xdr:col>6</xdr:col>
      <xdr:colOff>38100</xdr:colOff>
      <xdr:row>104</xdr:row>
      <xdr:rowOff>144145</xdr:rowOff>
    </xdr:to>
    <xdr:sp macro="" textlink="">
      <xdr:nvSpPr>
        <xdr:cNvPr id="409" name="フローチャート: 判断 408"/>
        <xdr:cNvSpPr/>
      </xdr:nvSpPr>
      <xdr:spPr>
        <a:xfrm>
          <a:off x="1079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36830</xdr:rowOff>
    </xdr:from>
    <xdr:to>
      <xdr:col>24</xdr:col>
      <xdr:colOff>114300</xdr:colOff>
      <xdr:row>100</xdr:row>
      <xdr:rowOff>138430</xdr:rowOff>
    </xdr:to>
    <xdr:sp macro="" textlink="">
      <xdr:nvSpPr>
        <xdr:cNvPr id="415" name="楕円 414"/>
        <xdr:cNvSpPr/>
      </xdr:nvSpPr>
      <xdr:spPr>
        <a:xfrm>
          <a:off x="45847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161307</xdr:rowOff>
    </xdr:from>
    <xdr:ext cx="405111" cy="259045"/>
    <xdr:sp macro="" textlink="">
      <xdr:nvSpPr>
        <xdr:cNvPr id="416" name="【港湾・漁港】&#10;有形固定資産減価償却率該当値テキスト"/>
        <xdr:cNvSpPr txBox="1"/>
      </xdr:nvSpPr>
      <xdr:spPr>
        <a:xfrm>
          <a:off x="4673600" y="1713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6350</xdr:rowOff>
    </xdr:from>
    <xdr:to>
      <xdr:col>20</xdr:col>
      <xdr:colOff>38100</xdr:colOff>
      <xdr:row>100</xdr:row>
      <xdr:rowOff>107950</xdr:rowOff>
    </xdr:to>
    <xdr:sp macro="" textlink="">
      <xdr:nvSpPr>
        <xdr:cNvPr id="417" name="楕円 416"/>
        <xdr:cNvSpPr/>
      </xdr:nvSpPr>
      <xdr:spPr>
        <a:xfrm>
          <a:off x="37465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57150</xdr:rowOff>
    </xdr:from>
    <xdr:to>
      <xdr:col>24</xdr:col>
      <xdr:colOff>63500</xdr:colOff>
      <xdr:row>100</xdr:row>
      <xdr:rowOff>87630</xdr:rowOff>
    </xdr:to>
    <xdr:cxnSp macro="">
      <xdr:nvCxnSpPr>
        <xdr:cNvPr id="418" name="直線コネクタ 417"/>
        <xdr:cNvCxnSpPr/>
      </xdr:nvCxnSpPr>
      <xdr:spPr>
        <a:xfrm>
          <a:off x="3797300" y="172021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145414</xdr:rowOff>
    </xdr:from>
    <xdr:to>
      <xdr:col>15</xdr:col>
      <xdr:colOff>101600</xdr:colOff>
      <xdr:row>100</xdr:row>
      <xdr:rowOff>75564</xdr:rowOff>
    </xdr:to>
    <xdr:sp macro="" textlink="">
      <xdr:nvSpPr>
        <xdr:cNvPr id="419" name="楕円 418"/>
        <xdr:cNvSpPr/>
      </xdr:nvSpPr>
      <xdr:spPr>
        <a:xfrm>
          <a:off x="2857500" y="1711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24764</xdr:rowOff>
    </xdr:from>
    <xdr:to>
      <xdr:col>19</xdr:col>
      <xdr:colOff>177800</xdr:colOff>
      <xdr:row>100</xdr:row>
      <xdr:rowOff>57150</xdr:rowOff>
    </xdr:to>
    <xdr:cxnSp macro="">
      <xdr:nvCxnSpPr>
        <xdr:cNvPr id="420" name="直線コネクタ 419"/>
        <xdr:cNvCxnSpPr/>
      </xdr:nvCxnSpPr>
      <xdr:spPr>
        <a:xfrm>
          <a:off x="2908300" y="171697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168275</xdr:rowOff>
    </xdr:from>
    <xdr:to>
      <xdr:col>10</xdr:col>
      <xdr:colOff>165100</xdr:colOff>
      <xdr:row>101</xdr:row>
      <xdr:rowOff>98425</xdr:rowOff>
    </xdr:to>
    <xdr:sp macro="" textlink="">
      <xdr:nvSpPr>
        <xdr:cNvPr id="421" name="楕円 420"/>
        <xdr:cNvSpPr/>
      </xdr:nvSpPr>
      <xdr:spPr>
        <a:xfrm>
          <a:off x="1968500" y="173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24764</xdr:rowOff>
    </xdr:from>
    <xdr:to>
      <xdr:col>15</xdr:col>
      <xdr:colOff>50800</xdr:colOff>
      <xdr:row>101</xdr:row>
      <xdr:rowOff>47625</xdr:rowOff>
    </xdr:to>
    <xdr:cxnSp macro="">
      <xdr:nvCxnSpPr>
        <xdr:cNvPr id="422" name="直線コネクタ 421"/>
        <xdr:cNvCxnSpPr/>
      </xdr:nvCxnSpPr>
      <xdr:spPr>
        <a:xfrm flipV="1">
          <a:off x="2019300" y="17169764"/>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139700</xdr:rowOff>
    </xdr:from>
    <xdr:to>
      <xdr:col>6</xdr:col>
      <xdr:colOff>38100</xdr:colOff>
      <xdr:row>101</xdr:row>
      <xdr:rowOff>69850</xdr:rowOff>
    </xdr:to>
    <xdr:sp macro="" textlink="">
      <xdr:nvSpPr>
        <xdr:cNvPr id="423" name="楕円 422"/>
        <xdr:cNvSpPr/>
      </xdr:nvSpPr>
      <xdr:spPr>
        <a:xfrm>
          <a:off x="1079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19050</xdr:rowOff>
    </xdr:from>
    <xdr:to>
      <xdr:col>10</xdr:col>
      <xdr:colOff>114300</xdr:colOff>
      <xdr:row>101</xdr:row>
      <xdr:rowOff>47625</xdr:rowOff>
    </xdr:to>
    <xdr:cxnSp macro="">
      <xdr:nvCxnSpPr>
        <xdr:cNvPr id="424" name="直線コネクタ 423"/>
        <xdr:cNvCxnSpPr/>
      </xdr:nvCxnSpPr>
      <xdr:spPr>
        <a:xfrm>
          <a:off x="1130300" y="17335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139082</xdr:rowOff>
    </xdr:from>
    <xdr:ext cx="405111" cy="259045"/>
    <xdr:sp macro="" textlink="">
      <xdr:nvSpPr>
        <xdr:cNvPr id="425" name="n_1aveValue【港湾・漁港】&#10;有形固定資産減価償却率"/>
        <xdr:cNvSpPr txBox="1"/>
      </xdr:nvSpPr>
      <xdr:spPr>
        <a:xfrm>
          <a:off x="3582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112413</xdr:rowOff>
    </xdr:from>
    <xdr:ext cx="405111" cy="259045"/>
    <xdr:sp macro="" textlink="">
      <xdr:nvSpPr>
        <xdr:cNvPr id="426" name="n_2aveValue【港湾・漁港】&#10;有形固定資産減価償却率"/>
        <xdr:cNvSpPr txBox="1"/>
      </xdr:nvSpPr>
      <xdr:spPr>
        <a:xfrm>
          <a:off x="2705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154322</xdr:rowOff>
    </xdr:from>
    <xdr:ext cx="405111" cy="259045"/>
    <xdr:sp macro="" textlink="">
      <xdr:nvSpPr>
        <xdr:cNvPr id="427" name="n_3aveValue【港湾・漁港】&#10;有形固定資産減価償却率"/>
        <xdr:cNvSpPr txBox="1"/>
      </xdr:nvSpPr>
      <xdr:spPr>
        <a:xfrm>
          <a:off x="1816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135272</xdr:rowOff>
    </xdr:from>
    <xdr:ext cx="405111" cy="259045"/>
    <xdr:sp macro="" textlink="">
      <xdr:nvSpPr>
        <xdr:cNvPr id="428" name="n_4aveValue【港湾・漁港】&#10;有形固定資産減価償却率"/>
        <xdr:cNvSpPr txBox="1"/>
      </xdr:nvSpPr>
      <xdr:spPr>
        <a:xfrm>
          <a:off x="927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124477</xdr:rowOff>
    </xdr:from>
    <xdr:ext cx="405111" cy="259045"/>
    <xdr:sp macro="" textlink="">
      <xdr:nvSpPr>
        <xdr:cNvPr id="429" name="n_1mainValue【港湾・漁港】&#10;有形固定資産減価償却率"/>
        <xdr:cNvSpPr txBox="1"/>
      </xdr:nvSpPr>
      <xdr:spPr>
        <a:xfrm>
          <a:off x="35820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92091</xdr:rowOff>
    </xdr:from>
    <xdr:ext cx="405111" cy="259045"/>
    <xdr:sp macro="" textlink="">
      <xdr:nvSpPr>
        <xdr:cNvPr id="430" name="n_2mainValue【港湾・漁港】&#10;有形固定資産減価償却率"/>
        <xdr:cNvSpPr txBox="1"/>
      </xdr:nvSpPr>
      <xdr:spPr>
        <a:xfrm>
          <a:off x="2705744" y="1689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114952</xdr:rowOff>
    </xdr:from>
    <xdr:ext cx="405111" cy="259045"/>
    <xdr:sp macro="" textlink="">
      <xdr:nvSpPr>
        <xdr:cNvPr id="431" name="n_3mainValue【港湾・漁港】&#10;有形固定資産減価償却率"/>
        <xdr:cNvSpPr txBox="1"/>
      </xdr:nvSpPr>
      <xdr:spPr>
        <a:xfrm>
          <a:off x="1816744" y="170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86377</xdr:rowOff>
    </xdr:from>
    <xdr:ext cx="405111" cy="259045"/>
    <xdr:sp macro="" textlink="">
      <xdr:nvSpPr>
        <xdr:cNvPr id="432" name="n_4mainValue【港湾・漁港】&#10;有形固定資産減価償却率"/>
        <xdr:cNvSpPr txBox="1"/>
      </xdr:nvSpPr>
      <xdr:spPr>
        <a:xfrm>
          <a:off x="927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107328</xdr:rowOff>
    </xdr:from>
    <xdr:ext cx="534377" cy="259045"/>
    <xdr:sp macro="" textlink="">
      <xdr:nvSpPr>
        <xdr:cNvPr id="461" name="【港湾・漁港】&#10;一人当たり有形固定資産（償却資産）額平均値テキスト"/>
        <xdr:cNvSpPr txBox="1"/>
      </xdr:nvSpPr>
      <xdr:spPr>
        <a:xfrm>
          <a:off x="10515600" y="1828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55085</xdr:rowOff>
    </xdr:from>
    <xdr:to>
      <xdr:col>41</xdr:col>
      <xdr:colOff>101600</xdr:colOff>
      <xdr:row>104</xdr:row>
      <xdr:rowOff>156685</xdr:rowOff>
    </xdr:to>
    <xdr:sp macro="" textlink="">
      <xdr:nvSpPr>
        <xdr:cNvPr id="465" name="フローチャート: 判断 464"/>
        <xdr:cNvSpPr/>
      </xdr:nvSpPr>
      <xdr:spPr>
        <a:xfrm>
          <a:off x="7810500" y="1788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82245</xdr:rowOff>
    </xdr:from>
    <xdr:to>
      <xdr:col>36</xdr:col>
      <xdr:colOff>165100</xdr:colOff>
      <xdr:row>105</xdr:row>
      <xdr:rowOff>12395</xdr:rowOff>
    </xdr:to>
    <xdr:sp macro="" textlink="">
      <xdr:nvSpPr>
        <xdr:cNvPr id="466" name="フローチャート: 判断 465"/>
        <xdr:cNvSpPr/>
      </xdr:nvSpPr>
      <xdr:spPr>
        <a:xfrm>
          <a:off x="6921500" y="179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97853</xdr:rowOff>
    </xdr:from>
    <xdr:to>
      <xdr:col>55</xdr:col>
      <xdr:colOff>50800</xdr:colOff>
      <xdr:row>109</xdr:row>
      <xdr:rowOff>28003</xdr:rowOff>
    </xdr:to>
    <xdr:sp macro="" textlink="">
      <xdr:nvSpPr>
        <xdr:cNvPr id="472" name="楕円 471"/>
        <xdr:cNvSpPr/>
      </xdr:nvSpPr>
      <xdr:spPr>
        <a:xfrm>
          <a:off x="10426700" y="186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12780</xdr:rowOff>
    </xdr:from>
    <xdr:ext cx="469744" cy="259045"/>
    <xdr:sp macro="" textlink="">
      <xdr:nvSpPr>
        <xdr:cNvPr id="473" name="【港湾・漁港】&#10;一人当たり有形固定資産（償却資産）額該当値テキスト"/>
        <xdr:cNvSpPr txBox="1"/>
      </xdr:nvSpPr>
      <xdr:spPr>
        <a:xfrm>
          <a:off x="10515600" y="1852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97893</xdr:rowOff>
    </xdr:from>
    <xdr:to>
      <xdr:col>50</xdr:col>
      <xdr:colOff>165100</xdr:colOff>
      <xdr:row>109</xdr:row>
      <xdr:rowOff>28043</xdr:rowOff>
    </xdr:to>
    <xdr:sp macro="" textlink="">
      <xdr:nvSpPr>
        <xdr:cNvPr id="474" name="楕円 473"/>
        <xdr:cNvSpPr/>
      </xdr:nvSpPr>
      <xdr:spPr>
        <a:xfrm>
          <a:off x="9588500" y="186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148653</xdr:rowOff>
    </xdr:from>
    <xdr:to>
      <xdr:col>55</xdr:col>
      <xdr:colOff>0</xdr:colOff>
      <xdr:row>108</xdr:row>
      <xdr:rowOff>148693</xdr:rowOff>
    </xdr:to>
    <xdr:cxnSp macro="">
      <xdr:nvCxnSpPr>
        <xdr:cNvPr id="475" name="直線コネクタ 474"/>
        <xdr:cNvCxnSpPr/>
      </xdr:nvCxnSpPr>
      <xdr:spPr>
        <a:xfrm flipV="1">
          <a:off x="9639300" y="18665253"/>
          <a:ext cx="8382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97893</xdr:rowOff>
    </xdr:from>
    <xdr:to>
      <xdr:col>46</xdr:col>
      <xdr:colOff>38100</xdr:colOff>
      <xdr:row>109</xdr:row>
      <xdr:rowOff>28043</xdr:rowOff>
    </xdr:to>
    <xdr:sp macro="" textlink="">
      <xdr:nvSpPr>
        <xdr:cNvPr id="476" name="楕円 475"/>
        <xdr:cNvSpPr/>
      </xdr:nvSpPr>
      <xdr:spPr>
        <a:xfrm>
          <a:off x="8699500" y="186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148693</xdr:rowOff>
    </xdr:from>
    <xdr:to>
      <xdr:col>50</xdr:col>
      <xdr:colOff>114300</xdr:colOff>
      <xdr:row>108</xdr:row>
      <xdr:rowOff>148693</xdr:rowOff>
    </xdr:to>
    <xdr:cxnSp macro="">
      <xdr:nvCxnSpPr>
        <xdr:cNvPr id="477" name="直線コネクタ 476"/>
        <xdr:cNvCxnSpPr/>
      </xdr:nvCxnSpPr>
      <xdr:spPr>
        <a:xfrm>
          <a:off x="8750300" y="18665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99219</xdr:rowOff>
    </xdr:from>
    <xdr:to>
      <xdr:col>41</xdr:col>
      <xdr:colOff>101600</xdr:colOff>
      <xdr:row>109</xdr:row>
      <xdr:rowOff>29369</xdr:rowOff>
    </xdr:to>
    <xdr:sp macro="" textlink="">
      <xdr:nvSpPr>
        <xdr:cNvPr id="478" name="楕円 477"/>
        <xdr:cNvSpPr/>
      </xdr:nvSpPr>
      <xdr:spPr>
        <a:xfrm>
          <a:off x="7810500" y="186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148693</xdr:rowOff>
    </xdr:from>
    <xdr:to>
      <xdr:col>45</xdr:col>
      <xdr:colOff>177800</xdr:colOff>
      <xdr:row>108</xdr:row>
      <xdr:rowOff>150019</xdr:rowOff>
    </xdr:to>
    <xdr:cxnSp macro="">
      <xdr:nvCxnSpPr>
        <xdr:cNvPr id="479" name="直線コネクタ 478"/>
        <xdr:cNvCxnSpPr/>
      </xdr:nvCxnSpPr>
      <xdr:spPr>
        <a:xfrm flipV="1">
          <a:off x="7861300" y="18665293"/>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99225</xdr:rowOff>
    </xdr:from>
    <xdr:to>
      <xdr:col>36</xdr:col>
      <xdr:colOff>165100</xdr:colOff>
      <xdr:row>109</xdr:row>
      <xdr:rowOff>29375</xdr:rowOff>
    </xdr:to>
    <xdr:sp macro="" textlink="">
      <xdr:nvSpPr>
        <xdr:cNvPr id="480" name="楕円 479"/>
        <xdr:cNvSpPr/>
      </xdr:nvSpPr>
      <xdr:spPr>
        <a:xfrm>
          <a:off x="6921500" y="1861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150019</xdr:rowOff>
    </xdr:from>
    <xdr:to>
      <xdr:col>41</xdr:col>
      <xdr:colOff>50800</xdr:colOff>
      <xdr:row>108</xdr:row>
      <xdr:rowOff>150025</xdr:rowOff>
    </xdr:to>
    <xdr:cxnSp macro="">
      <xdr:nvCxnSpPr>
        <xdr:cNvPr id="481" name="直線コネクタ 480"/>
        <xdr:cNvCxnSpPr/>
      </xdr:nvCxnSpPr>
      <xdr:spPr>
        <a:xfrm flipV="1">
          <a:off x="6972300" y="18666619"/>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42989</xdr:rowOff>
    </xdr:from>
    <xdr:ext cx="534377" cy="259045"/>
    <xdr:sp macro="" textlink="">
      <xdr:nvSpPr>
        <xdr:cNvPr id="482" name="n_1aveValue【港湾・漁港】&#10;一人当たり有形固定資産（償却資産）額"/>
        <xdr:cNvSpPr txBox="1"/>
      </xdr:nvSpPr>
      <xdr:spPr>
        <a:xfrm>
          <a:off x="9359411" y="18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45552</xdr:rowOff>
    </xdr:from>
    <xdr:ext cx="534377" cy="259045"/>
    <xdr:sp macro="" textlink="">
      <xdr:nvSpPr>
        <xdr:cNvPr id="483" name="n_2aveValue【港湾・漁港】&#10;一人当たり有形固定資産（償却資産）額"/>
        <xdr:cNvSpPr txBox="1"/>
      </xdr:nvSpPr>
      <xdr:spPr>
        <a:xfrm>
          <a:off x="8483111" y="182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1762</xdr:rowOff>
    </xdr:from>
    <xdr:ext cx="599010" cy="259045"/>
    <xdr:sp macro="" textlink="">
      <xdr:nvSpPr>
        <xdr:cNvPr id="484" name="n_3aveValue【港湾・漁港】&#10;一人当たり有形固定資産（償却資産）額"/>
        <xdr:cNvSpPr txBox="1"/>
      </xdr:nvSpPr>
      <xdr:spPr>
        <a:xfrm>
          <a:off x="7561795" y="1766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28922</xdr:rowOff>
    </xdr:from>
    <xdr:ext cx="599010" cy="259045"/>
    <xdr:sp macro="" textlink="">
      <xdr:nvSpPr>
        <xdr:cNvPr id="485" name="n_4aveValue【港湾・漁港】&#10;一人当たり有形固定資産（償却資産）額"/>
        <xdr:cNvSpPr txBox="1"/>
      </xdr:nvSpPr>
      <xdr:spPr>
        <a:xfrm>
          <a:off x="6672795" y="1768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19170</xdr:rowOff>
    </xdr:from>
    <xdr:ext cx="469744" cy="259045"/>
    <xdr:sp macro="" textlink="">
      <xdr:nvSpPr>
        <xdr:cNvPr id="486" name="n_1mainValue【港湾・漁港】&#10;一人当たり有形固定資産（償却資産）額"/>
        <xdr:cNvSpPr txBox="1"/>
      </xdr:nvSpPr>
      <xdr:spPr>
        <a:xfrm>
          <a:off x="9391728" y="1870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19170</xdr:rowOff>
    </xdr:from>
    <xdr:ext cx="469744" cy="259045"/>
    <xdr:sp macro="" textlink="">
      <xdr:nvSpPr>
        <xdr:cNvPr id="487" name="n_2mainValue【港湾・漁港】&#10;一人当たり有形固定資産（償却資産）額"/>
        <xdr:cNvSpPr txBox="1"/>
      </xdr:nvSpPr>
      <xdr:spPr>
        <a:xfrm>
          <a:off x="8515428" y="1870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20496</xdr:rowOff>
    </xdr:from>
    <xdr:ext cx="469744" cy="259045"/>
    <xdr:sp macro="" textlink="">
      <xdr:nvSpPr>
        <xdr:cNvPr id="488" name="n_3mainValue【港湾・漁港】&#10;一人当たり有形固定資産（償却資産）額"/>
        <xdr:cNvSpPr txBox="1"/>
      </xdr:nvSpPr>
      <xdr:spPr>
        <a:xfrm>
          <a:off x="7626428" y="1870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20502</xdr:rowOff>
    </xdr:from>
    <xdr:ext cx="469744" cy="259045"/>
    <xdr:sp macro="" textlink="">
      <xdr:nvSpPr>
        <xdr:cNvPr id="489" name="n_4mainValue【港湾・漁港】&#10;一人当たり有形固定資産（償却資産）額"/>
        <xdr:cNvSpPr txBox="1"/>
      </xdr:nvSpPr>
      <xdr:spPr>
        <a:xfrm>
          <a:off x="6737428" y="1870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519" name="【認定こども園・幼稚園・保育所】&#10;有形固定資産減価償却率平均値テキスト"/>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523" name="フローチャート: 判断 522"/>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524" name="フローチャート: 判断 523"/>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30" name="楕円 529"/>
        <xdr:cNvSpPr/>
      </xdr:nvSpPr>
      <xdr:spPr>
        <a:xfrm>
          <a:off x="16268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125747</xdr:rowOff>
    </xdr:from>
    <xdr:ext cx="405111" cy="259045"/>
    <xdr:sp macro="" textlink="">
      <xdr:nvSpPr>
        <xdr:cNvPr id="531" name="【認定こども園・幼稚園・保育所】&#10;有形固定資産減価償却率該当値テキスト"/>
        <xdr:cNvSpPr txBox="1"/>
      </xdr:nvSpPr>
      <xdr:spPr>
        <a:xfrm>
          <a:off x="1635760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132080</xdr:rowOff>
    </xdr:from>
    <xdr:to>
      <xdr:col>81</xdr:col>
      <xdr:colOff>101600</xdr:colOff>
      <xdr:row>38</xdr:row>
      <xdr:rowOff>62230</xdr:rowOff>
    </xdr:to>
    <xdr:sp macro="" textlink="">
      <xdr:nvSpPr>
        <xdr:cNvPr id="532" name="楕円 531"/>
        <xdr:cNvSpPr/>
      </xdr:nvSpPr>
      <xdr:spPr>
        <a:xfrm>
          <a:off x="15430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11430</xdr:rowOff>
    </xdr:from>
    <xdr:to>
      <xdr:col>85</xdr:col>
      <xdr:colOff>127000</xdr:colOff>
      <xdr:row>38</xdr:row>
      <xdr:rowOff>26670</xdr:rowOff>
    </xdr:to>
    <xdr:cxnSp macro="">
      <xdr:nvCxnSpPr>
        <xdr:cNvPr id="533" name="直線コネクタ 532"/>
        <xdr:cNvCxnSpPr/>
      </xdr:nvCxnSpPr>
      <xdr:spPr>
        <a:xfrm>
          <a:off x="15481300" y="65265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101600</xdr:rowOff>
    </xdr:from>
    <xdr:to>
      <xdr:col>76</xdr:col>
      <xdr:colOff>165100</xdr:colOff>
      <xdr:row>38</xdr:row>
      <xdr:rowOff>31750</xdr:rowOff>
    </xdr:to>
    <xdr:sp macro="" textlink="">
      <xdr:nvSpPr>
        <xdr:cNvPr id="534" name="楕円 533"/>
        <xdr:cNvSpPr/>
      </xdr:nvSpPr>
      <xdr:spPr>
        <a:xfrm>
          <a:off x="14541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152400</xdr:rowOff>
    </xdr:from>
    <xdr:to>
      <xdr:col>81</xdr:col>
      <xdr:colOff>50800</xdr:colOff>
      <xdr:row>38</xdr:row>
      <xdr:rowOff>11430</xdr:rowOff>
    </xdr:to>
    <xdr:cxnSp macro="">
      <xdr:nvCxnSpPr>
        <xdr:cNvPr id="535" name="直線コネクタ 534"/>
        <xdr:cNvCxnSpPr/>
      </xdr:nvCxnSpPr>
      <xdr:spPr>
        <a:xfrm>
          <a:off x="14592300" y="6496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71120</xdr:rowOff>
    </xdr:from>
    <xdr:to>
      <xdr:col>72</xdr:col>
      <xdr:colOff>38100</xdr:colOff>
      <xdr:row>38</xdr:row>
      <xdr:rowOff>1270</xdr:rowOff>
    </xdr:to>
    <xdr:sp macro="" textlink="">
      <xdr:nvSpPr>
        <xdr:cNvPr id="536" name="楕円 535"/>
        <xdr:cNvSpPr/>
      </xdr:nvSpPr>
      <xdr:spPr>
        <a:xfrm>
          <a:off x="1365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121920</xdr:rowOff>
    </xdr:from>
    <xdr:to>
      <xdr:col>76</xdr:col>
      <xdr:colOff>114300</xdr:colOff>
      <xdr:row>37</xdr:row>
      <xdr:rowOff>152400</xdr:rowOff>
    </xdr:to>
    <xdr:cxnSp macro="">
      <xdr:nvCxnSpPr>
        <xdr:cNvPr id="537" name="直線コネクタ 536"/>
        <xdr:cNvCxnSpPr/>
      </xdr:nvCxnSpPr>
      <xdr:spPr>
        <a:xfrm>
          <a:off x="13703300" y="64655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538" name="楕円 537"/>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121920</xdr:rowOff>
    </xdr:from>
    <xdr:to>
      <xdr:col>71</xdr:col>
      <xdr:colOff>177800</xdr:colOff>
      <xdr:row>37</xdr:row>
      <xdr:rowOff>133350</xdr:rowOff>
    </xdr:to>
    <xdr:cxnSp macro="">
      <xdr:nvCxnSpPr>
        <xdr:cNvPr id="539" name="直線コネクタ 538"/>
        <xdr:cNvCxnSpPr/>
      </xdr:nvCxnSpPr>
      <xdr:spPr>
        <a:xfrm flipV="1">
          <a:off x="12814300" y="6465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540" name="n_1aveValue【認定こども園・幼稚園・保育所】&#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541" name="n_2aveValue【認定こども園・幼稚園・保育所】&#10;有形固定資産減価償却率"/>
        <xdr:cNvSpPr txBox="1"/>
      </xdr:nvSpPr>
      <xdr:spPr>
        <a:xfrm>
          <a:off x="14389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542" name="n_3aveValue【認定こども園・幼稚園・保育所】&#10;有形固定資産減価償却率"/>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543" name="n_4aveValue【認定こども園・幼稚園・保育所】&#10;有形固定資産減価償却率"/>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78757</xdr:rowOff>
    </xdr:from>
    <xdr:ext cx="405111" cy="259045"/>
    <xdr:sp macro="" textlink="">
      <xdr:nvSpPr>
        <xdr:cNvPr id="544" name="n_1mainValue【認定こども園・幼稚園・保育所】&#10;有形固定資産減価償却率"/>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48277</xdr:rowOff>
    </xdr:from>
    <xdr:ext cx="405111" cy="259045"/>
    <xdr:sp macro="" textlink="">
      <xdr:nvSpPr>
        <xdr:cNvPr id="545" name="n_2mainValue【認定こども園・幼稚園・保育所】&#10;有形固定資産減価償却率"/>
        <xdr:cNvSpPr txBox="1"/>
      </xdr:nvSpPr>
      <xdr:spPr>
        <a:xfrm>
          <a:off x="14389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546" name="n_3mainValue【認定こども園・幼稚園・保育所】&#10;有形固定資産減価償却率"/>
        <xdr:cNvSpPr txBox="1"/>
      </xdr:nvSpPr>
      <xdr:spPr>
        <a:xfrm>
          <a:off x="13500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547" name="n_4mainValue【認定こども園・幼稚園・保育所】&#10;有形固定資産減価償却率"/>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576" name="【認定こども園・幼稚園・保育所】&#10;一人当たり面積平均値テキスト"/>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80" name="フローチャート: 判断 579"/>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81" name="フローチャート: 判断 580"/>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17780</xdr:rowOff>
    </xdr:from>
    <xdr:to>
      <xdr:col>116</xdr:col>
      <xdr:colOff>114300</xdr:colOff>
      <xdr:row>39</xdr:row>
      <xdr:rowOff>119380</xdr:rowOff>
    </xdr:to>
    <xdr:sp macro="" textlink="">
      <xdr:nvSpPr>
        <xdr:cNvPr id="587" name="楕円 586"/>
        <xdr:cNvSpPr/>
      </xdr:nvSpPr>
      <xdr:spPr>
        <a:xfrm>
          <a:off x="221107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167657</xdr:rowOff>
    </xdr:from>
    <xdr:ext cx="469744" cy="259045"/>
    <xdr:sp macro="" textlink="">
      <xdr:nvSpPr>
        <xdr:cNvPr id="588" name="【認定こども園・幼稚園・保育所】&#10;一人当たり面積該当値テキスト"/>
        <xdr:cNvSpPr txBox="1"/>
      </xdr:nvSpPr>
      <xdr:spPr>
        <a:xfrm>
          <a:off x="22199600"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25400</xdr:rowOff>
    </xdr:from>
    <xdr:to>
      <xdr:col>112</xdr:col>
      <xdr:colOff>38100</xdr:colOff>
      <xdr:row>39</xdr:row>
      <xdr:rowOff>127000</xdr:rowOff>
    </xdr:to>
    <xdr:sp macro="" textlink="">
      <xdr:nvSpPr>
        <xdr:cNvPr id="589" name="楕円 588"/>
        <xdr:cNvSpPr/>
      </xdr:nvSpPr>
      <xdr:spPr>
        <a:xfrm>
          <a:off x="2127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68580</xdr:rowOff>
    </xdr:from>
    <xdr:to>
      <xdr:col>116</xdr:col>
      <xdr:colOff>63500</xdr:colOff>
      <xdr:row>39</xdr:row>
      <xdr:rowOff>76200</xdr:rowOff>
    </xdr:to>
    <xdr:cxnSp macro="">
      <xdr:nvCxnSpPr>
        <xdr:cNvPr id="590" name="直線コネクタ 589"/>
        <xdr:cNvCxnSpPr/>
      </xdr:nvCxnSpPr>
      <xdr:spPr>
        <a:xfrm flipV="1">
          <a:off x="21323300" y="67551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25400</xdr:rowOff>
    </xdr:from>
    <xdr:to>
      <xdr:col>107</xdr:col>
      <xdr:colOff>101600</xdr:colOff>
      <xdr:row>39</xdr:row>
      <xdr:rowOff>127000</xdr:rowOff>
    </xdr:to>
    <xdr:sp macro="" textlink="">
      <xdr:nvSpPr>
        <xdr:cNvPr id="591" name="楕円 590"/>
        <xdr:cNvSpPr/>
      </xdr:nvSpPr>
      <xdr:spPr>
        <a:xfrm>
          <a:off x="20383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76200</xdr:rowOff>
    </xdr:from>
    <xdr:to>
      <xdr:col>111</xdr:col>
      <xdr:colOff>177800</xdr:colOff>
      <xdr:row>39</xdr:row>
      <xdr:rowOff>76200</xdr:rowOff>
    </xdr:to>
    <xdr:cxnSp macro="">
      <xdr:nvCxnSpPr>
        <xdr:cNvPr id="592" name="直線コネクタ 591"/>
        <xdr:cNvCxnSpPr/>
      </xdr:nvCxnSpPr>
      <xdr:spPr>
        <a:xfrm>
          <a:off x="20434300" y="676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29210</xdr:rowOff>
    </xdr:from>
    <xdr:to>
      <xdr:col>102</xdr:col>
      <xdr:colOff>165100</xdr:colOff>
      <xdr:row>39</xdr:row>
      <xdr:rowOff>130810</xdr:rowOff>
    </xdr:to>
    <xdr:sp macro="" textlink="">
      <xdr:nvSpPr>
        <xdr:cNvPr id="593" name="楕円 592"/>
        <xdr:cNvSpPr/>
      </xdr:nvSpPr>
      <xdr:spPr>
        <a:xfrm>
          <a:off x="19494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76200</xdr:rowOff>
    </xdr:from>
    <xdr:to>
      <xdr:col>107</xdr:col>
      <xdr:colOff>50800</xdr:colOff>
      <xdr:row>39</xdr:row>
      <xdr:rowOff>80010</xdr:rowOff>
    </xdr:to>
    <xdr:cxnSp macro="">
      <xdr:nvCxnSpPr>
        <xdr:cNvPr id="594" name="直線コネクタ 593"/>
        <xdr:cNvCxnSpPr/>
      </xdr:nvCxnSpPr>
      <xdr:spPr>
        <a:xfrm flipV="1">
          <a:off x="19545300" y="6762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25400</xdr:rowOff>
    </xdr:from>
    <xdr:to>
      <xdr:col>98</xdr:col>
      <xdr:colOff>38100</xdr:colOff>
      <xdr:row>39</xdr:row>
      <xdr:rowOff>127000</xdr:rowOff>
    </xdr:to>
    <xdr:sp macro="" textlink="">
      <xdr:nvSpPr>
        <xdr:cNvPr id="595" name="楕円 594"/>
        <xdr:cNvSpPr/>
      </xdr:nvSpPr>
      <xdr:spPr>
        <a:xfrm>
          <a:off x="18605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76200</xdr:rowOff>
    </xdr:from>
    <xdr:to>
      <xdr:col>102</xdr:col>
      <xdr:colOff>114300</xdr:colOff>
      <xdr:row>39</xdr:row>
      <xdr:rowOff>80010</xdr:rowOff>
    </xdr:to>
    <xdr:cxnSp macro="">
      <xdr:nvCxnSpPr>
        <xdr:cNvPr id="596" name="直線コネクタ 595"/>
        <xdr:cNvCxnSpPr/>
      </xdr:nvCxnSpPr>
      <xdr:spPr>
        <a:xfrm>
          <a:off x="18656300" y="6762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597" name="n_1aveValue【認定こども園・幼稚園・保育所】&#10;一人当たり面積"/>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598" name="n_2aveValue【認定こども園・幼稚園・保育所】&#10;一人当たり面積"/>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99" name="n_3aveValue【認定こども園・幼稚園・保育所】&#10;一人当たり面積"/>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600" name="n_4aveValue【認定こども園・幼稚園・保育所】&#10;一人当たり面積"/>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118127</xdr:rowOff>
    </xdr:from>
    <xdr:ext cx="469744" cy="259045"/>
    <xdr:sp macro="" textlink="">
      <xdr:nvSpPr>
        <xdr:cNvPr id="601" name="n_1mainValue【認定こども園・幼稚園・保育所】&#10;一人当たり面積"/>
        <xdr:cNvSpPr txBox="1"/>
      </xdr:nvSpPr>
      <xdr:spPr>
        <a:xfrm>
          <a:off x="210757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118127</xdr:rowOff>
    </xdr:from>
    <xdr:ext cx="469744" cy="259045"/>
    <xdr:sp macro="" textlink="">
      <xdr:nvSpPr>
        <xdr:cNvPr id="602" name="n_2mainValue【認定こども園・幼稚園・保育所】&#10;一人当たり面積"/>
        <xdr:cNvSpPr txBox="1"/>
      </xdr:nvSpPr>
      <xdr:spPr>
        <a:xfrm>
          <a:off x="20199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121937</xdr:rowOff>
    </xdr:from>
    <xdr:ext cx="469744" cy="259045"/>
    <xdr:sp macro="" textlink="">
      <xdr:nvSpPr>
        <xdr:cNvPr id="603" name="n_3mainValue【認定こども園・幼稚園・保育所】&#10;一人当たり面積"/>
        <xdr:cNvSpPr txBox="1"/>
      </xdr:nvSpPr>
      <xdr:spPr>
        <a:xfrm>
          <a:off x="19310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118127</xdr:rowOff>
    </xdr:from>
    <xdr:ext cx="469744" cy="259045"/>
    <xdr:sp macro="" textlink="">
      <xdr:nvSpPr>
        <xdr:cNvPr id="604" name="n_4mainValue【認定こども園・幼稚園・保育所】&#10;一人当たり面積"/>
        <xdr:cNvSpPr txBox="1"/>
      </xdr:nvSpPr>
      <xdr:spPr>
        <a:xfrm>
          <a:off x="18421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学校施設】&#10;有形固定資産減価償却率平均値テキスト"/>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638" name="フローチャート: 判断 637"/>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25400</xdr:rowOff>
    </xdr:from>
    <xdr:to>
      <xdr:col>67</xdr:col>
      <xdr:colOff>101600</xdr:colOff>
      <xdr:row>57</xdr:row>
      <xdr:rowOff>127000</xdr:rowOff>
    </xdr:to>
    <xdr:sp macro="" textlink="">
      <xdr:nvSpPr>
        <xdr:cNvPr id="639" name="フローチャート: 判断 638"/>
        <xdr:cNvSpPr/>
      </xdr:nvSpPr>
      <xdr:spPr>
        <a:xfrm>
          <a:off x="12763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xdr:rowOff>
    </xdr:from>
    <xdr:to>
      <xdr:col>85</xdr:col>
      <xdr:colOff>177800</xdr:colOff>
      <xdr:row>58</xdr:row>
      <xdr:rowOff>115570</xdr:rowOff>
    </xdr:to>
    <xdr:sp macro="" textlink="">
      <xdr:nvSpPr>
        <xdr:cNvPr id="645" name="楕円 644"/>
        <xdr:cNvSpPr/>
      </xdr:nvSpPr>
      <xdr:spPr>
        <a:xfrm>
          <a:off x="162687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36847</xdr:rowOff>
    </xdr:from>
    <xdr:ext cx="405111" cy="259045"/>
    <xdr:sp macro="" textlink="">
      <xdr:nvSpPr>
        <xdr:cNvPr id="646" name="【学校施設】&#10;有形固定資産減価償却率該当値テキスト"/>
        <xdr:cNvSpPr txBox="1"/>
      </xdr:nvSpPr>
      <xdr:spPr>
        <a:xfrm>
          <a:off x="16357600"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xdr:rowOff>
    </xdr:from>
    <xdr:to>
      <xdr:col>81</xdr:col>
      <xdr:colOff>101600</xdr:colOff>
      <xdr:row>58</xdr:row>
      <xdr:rowOff>107950</xdr:rowOff>
    </xdr:to>
    <xdr:sp macro="" textlink="">
      <xdr:nvSpPr>
        <xdr:cNvPr id="647" name="楕円 646"/>
        <xdr:cNvSpPr/>
      </xdr:nvSpPr>
      <xdr:spPr>
        <a:xfrm>
          <a:off x="15430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57150</xdr:rowOff>
    </xdr:from>
    <xdr:to>
      <xdr:col>85</xdr:col>
      <xdr:colOff>127000</xdr:colOff>
      <xdr:row>58</xdr:row>
      <xdr:rowOff>64770</xdr:rowOff>
    </xdr:to>
    <xdr:cxnSp macro="">
      <xdr:nvCxnSpPr>
        <xdr:cNvPr id="648" name="直線コネクタ 647"/>
        <xdr:cNvCxnSpPr/>
      </xdr:nvCxnSpPr>
      <xdr:spPr>
        <a:xfrm>
          <a:off x="15481300" y="100012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143510</xdr:rowOff>
    </xdr:from>
    <xdr:to>
      <xdr:col>76</xdr:col>
      <xdr:colOff>165100</xdr:colOff>
      <xdr:row>58</xdr:row>
      <xdr:rowOff>73660</xdr:rowOff>
    </xdr:to>
    <xdr:sp macro="" textlink="">
      <xdr:nvSpPr>
        <xdr:cNvPr id="649" name="楕円 648"/>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57150</xdr:rowOff>
    </xdr:to>
    <xdr:cxnSp macro="">
      <xdr:nvCxnSpPr>
        <xdr:cNvPr id="650" name="直線コネクタ 649"/>
        <xdr:cNvCxnSpPr/>
      </xdr:nvCxnSpPr>
      <xdr:spPr>
        <a:xfrm>
          <a:off x="14592300" y="99669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139700</xdr:rowOff>
    </xdr:from>
    <xdr:to>
      <xdr:col>72</xdr:col>
      <xdr:colOff>38100</xdr:colOff>
      <xdr:row>58</xdr:row>
      <xdr:rowOff>69850</xdr:rowOff>
    </xdr:to>
    <xdr:sp macro="" textlink="">
      <xdr:nvSpPr>
        <xdr:cNvPr id="651" name="楕円 650"/>
        <xdr:cNvSpPr/>
      </xdr:nvSpPr>
      <xdr:spPr>
        <a:xfrm>
          <a:off x="13652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19050</xdr:rowOff>
    </xdr:from>
    <xdr:to>
      <xdr:col>76</xdr:col>
      <xdr:colOff>114300</xdr:colOff>
      <xdr:row>58</xdr:row>
      <xdr:rowOff>22860</xdr:rowOff>
    </xdr:to>
    <xdr:cxnSp macro="">
      <xdr:nvCxnSpPr>
        <xdr:cNvPr id="652" name="直線コネクタ 651"/>
        <xdr:cNvCxnSpPr/>
      </xdr:nvCxnSpPr>
      <xdr:spPr>
        <a:xfrm>
          <a:off x="13703300" y="9963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135890</xdr:rowOff>
    </xdr:from>
    <xdr:to>
      <xdr:col>67</xdr:col>
      <xdr:colOff>101600</xdr:colOff>
      <xdr:row>58</xdr:row>
      <xdr:rowOff>66040</xdr:rowOff>
    </xdr:to>
    <xdr:sp macro="" textlink="">
      <xdr:nvSpPr>
        <xdr:cNvPr id="653" name="楕円 652"/>
        <xdr:cNvSpPr/>
      </xdr:nvSpPr>
      <xdr:spPr>
        <a:xfrm>
          <a:off x="12763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15240</xdr:rowOff>
    </xdr:from>
    <xdr:to>
      <xdr:col>71</xdr:col>
      <xdr:colOff>177800</xdr:colOff>
      <xdr:row>58</xdr:row>
      <xdr:rowOff>19050</xdr:rowOff>
    </xdr:to>
    <xdr:cxnSp macro="">
      <xdr:nvCxnSpPr>
        <xdr:cNvPr id="654" name="直線コネクタ 653"/>
        <xdr:cNvCxnSpPr/>
      </xdr:nvCxnSpPr>
      <xdr:spPr>
        <a:xfrm>
          <a:off x="12814300" y="9959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55" name="n_1aveValue【学校施設】&#10;有形固定資産減価償却率"/>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6" name="n_2aveValue【学校施設】&#10;有形固定資産減価償却率"/>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657" name="n_3aveValue【学校施設】&#10;有形固定資産減価償却率"/>
        <xdr:cNvSpPr txBox="1"/>
      </xdr:nvSpPr>
      <xdr:spPr>
        <a:xfrm>
          <a:off x="13500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143527</xdr:rowOff>
    </xdr:from>
    <xdr:ext cx="405111" cy="259045"/>
    <xdr:sp macro="" textlink="">
      <xdr:nvSpPr>
        <xdr:cNvPr id="658" name="n_4aveValue【学校施設】&#10;有形固定資産減価償却率"/>
        <xdr:cNvSpPr txBox="1"/>
      </xdr:nvSpPr>
      <xdr:spPr>
        <a:xfrm>
          <a:off x="12611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124477</xdr:rowOff>
    </xdr:from>
    <xdr:ext cx="405111" cy="259045"/>
    <xdr:sp macro="" textlink="">
      <xdr:nvSpPr>
        <xdr:cNvPr id="659" name="n_1mainValue【学校施設】&#10;有形固定資産減価償却率"/>
        <xdr:cNvSpPr txBox="1"/>
      </xdr:nvSpPr>
      <xdr:spPr>
        <a:xfrm>
          <a:off x="15266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90187</xdr:rowOff>
    </xdr:from>
    <xdr:ext cx="405111" cy="259045"/>
    <xdr:sp macro="" textlink="">
      <xdr:nvSpPr>
        <xdr:cNvPr id="660" name="n_2mainValue【学校施設】&#10;有形固定資産減価償却率"/>
        <xdr:cNvSpPr txBox="1"/>
      </xdr:nvSpPr>
      <xdr:spPr>
        <a:xfrm>
          <a:off x="14389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60977</xdr:rowOff>
    </xdr:from>
    <xdr:ext cx="405111" cy="259045"/>
    <xdr:sp macro="" textlink="">
      <xdr:nvSpPr>
        <xdr:cNvPr id="661" name="n_3mainValue【学校施設】&#10;有形固定資産減価償却率"/>
        <xdr:cNvSpPr txBox="1"/>
      </xdr:nvSpPr>
      <xdr:spPr>
        <a:xfrm>
          <a:off x="13500744"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57167</xdr:rowOff>
    </xdr:from>
    <xdr:ext cx="405111" cy="259045"/>
    <xdr:sp macro="" textlink="">
      <xdr:nvSpPr>
        <xdr:cNvPr id="662" name="n_4mainValue【学校施設】&#10;有形固定資産減価償却率"/>
        <xdr:cNvSpPr txBox="1"/>
      </xdr:nvSpPr>
      <xdr:spPr>
        <a:xfrm>
          <a:off x="126117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88" name="【学校施設】&#10;一人当たり面積平均値テキスト"/>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692" name="フローチャート: 判断 691"/>
        <xdr:cNvSpPr/>
      </xdr:nvSpPr>
      <xdr:spPr>
        <a:xfrm>
          <a:off x="19494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693" name="フローチャート: 判断 692"/>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109792</xdr:rowOff>
    </xdr:from>
    <xdr:to>
      <xdr:col>116</xdr:col>
      <xdr:colOff>114300</xdr:colOff>
      <xdr:row>61</xdr:row>
      <xdr:rowOff>39942</xdr:rowOff>
    </xdr:to>
    <xdr:sp macro="" textlink="">
      <xdr:nvSpPr>
        <xdr:cNvPr id="699" name="楕円 698"/>
        <xdr:cNvSpPr/>
      </xdr:nvSpPr>
      <xdr:spPr>
        <a:xfrm>
          <a:off x="22110700" y="1039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132669</xdr:rowOff>
    </xdr:from>
    <xdr:ext cx="469744" cy="259045"/>
    <xdr:sp macro="" textlink="">
      <xdr:nvSpPr>
        <xdr:cNvPr id="700" name="【学校施設】&#10;一人当たり面積該当値テキスト"/>
        <xdr:cNvSpPr txBox="1"/>
      </xdr:nvSpPr>
      <xdr:spPr>
        <a:xfrm>
          <a:off x="22199600" y="1024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126936</xdr:rowOff>
    </xdr:from>
    <xdr:to>
      <xdr:col>112</xdr:col>
      <xdr:colOff>38100</xdr:colOff>
      <xdr:row>61</xdr:row>
      <xdr:rowOff>57086</xdr:rowOff>
    </xdr:to>
    <xdr:sp macro="" textlink="">
      <xdr:nvSpPr>
        <xdr:cNvPr id="701" name="楕円 700"/>
        <xdr:cNvSpPr/>
      </xdr:nvSpPr>
      <xdr:spPr>
        <a:xfrm>
          <a:off x="21272500" y="104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160592</xdr:rowOff>
    </xdr:from>
    <xdr:to>
      <xdr:col>116</xdr:col>
      <xdr:colOff>63500</xdr:colOff>
      <xdr:row>61</xdr:row>
      <xdr:rowOff>6286</xdr:rowOff>
    </xdr:to>
    <xdr:cxnSp macro="">
      <xdr:nvCxnSpPr>
        <xdr:cNvPr id="702" name="直線コネクタ 701"/>
        <xdr:cNvCxnSpPr/>
      </xdr:nvCxnSpPr>
      <xdr:spPr>
        <a:xfrm flipV="1">
          <a:off x="21323300" y="10447592"/>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127508</xdr:rowOff>
    </xdr:from>
    <xdr:to>
      <xdr:col>107</xdr:col>
      <xdr:colOff>101600</xdr:colOff>
      <xdr:row>61</xdr:row>
      <xdr:rowOff>57658</xdr:rowOff>
    </xdr:to>
    <xdr:sp macro="" textlink="">
      <xdr:nvSpPr>
        <xdr:cNvPr id="703" name="楕円 702"/>
        <xdr:cNvSpPr/>
      </xdr:nvSpPr>
      <xdr:spPr>
        <a:xfrm>
          <a:off x="20383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6286</xdr:rowOff>
    </xdr:from>
    <xdr:to>
      <xdr:col>111</xdr:col>
      <xdr:colOff>177800</xdr:colOff>
      <xdr:row>61</xdr:row>
      <xdr:rowOff>6858</xdr:rowOff>
    </xdr:to>
    <xdr:cxnSp macro="">
      <xdr:nvCxnSpPr>
        <xdr:cNvPr id="704" name="直線コネクタ 703"/>
        <xdr:cNvCxnSpPr/>
      </xdr:nvCxnSpPr>
      <xdr:spPr>
        <a:xfrm flipV="1">
          <a:off x="20434300" y="1046473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705" name="楕円 704"/>
        <xdr:cNvSpPr/>
      </xdr:nvSpPr>
      <xdr:spPr>
        <a:xfrm>
          <a:off x="19494500" y="104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6858</xdr:rowOff>
    </xdr:from>
    <xdr:to>
      <xdr:col>107</xdr:col>
      <xdr:colOff>50800</xdr:colOff>
      <xdr:row>61</xdr:row>
      <xdr:rowOff>14859</xdr:rowOff>
    </xdr:to>
    <xdr:cxnSp macro="">
      <xdr:nvCxnSpPr>
        <xdr:cNvPr id="706" name="直線コネクタ 705"/>
        <xdr:cNvCxnSpPr/>
      </xdr:nvCxnSpPr>
      <xdr:spPr>
        <a:xfrm flipV="1">
          <a:off x="19545300" y="1046530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145796</xdr:rowOff>
    </xdr:from>
    <xdr:to>
      <xdr:col>98</xdr:col>
      <xdr:colOff>38100</xdr:colOff>
      <xdr:row>61</xdr:row>
      <xdr:rowOff>75946</xdr:rowOff>
    </xdr:to>
    <xdr:sp macro="" textlink="">
      <xdr:nvSpPr>
        <xdr:cNvPr id="707" name="楕円 706"/>
        <xdr:cNvSpPr/>
      </xdr:nvSpPr>
      <xdr:spPr>
        <a:xfrm>
          <a:off x="18605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14859</xdr:rowOff>
    </xdr:from>
    <xdr:to>
      <xdr:col>102</xdr:col>
      <xdr:colOff>114300</xdr:colOff>
      <xdr:row>61</xdr:row>
      <xdr:rowOff>25146</xdr:rowOff>
    </xdr:to>
    <xdr:cxnSp macro="">
      <xdr:nvCxnSpPr>
        <xdr:cNvPr id="708" name="直線コネクタ 707"/>
        <xdr:cNvCxnSpPr/>
      </xdr:nvCxnSpPr>
      <xdr:spPr>
        <a:xfrm flipV="1">
          <a:off x="18656300" y="1047330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709" name="n_1aveValue【学校施設】&#10;一人当たり面積"/>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710" name="n_2aveValue【学校施設】&#10;一人当たり面積"/>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164482</xdr:rowOff>
    </xdr:from>
    <xdr:ext cx="469744" cy="259045"/>
    <xdr:sp macro="" textlink="">
      <xdr:nvSpPr>
        <xdr:cNvPr id="711" name="n_3aveValue【学校施設】&#10;一人当たり面積"/>
        <xdr:cNvSpPr txBox="1"/>
      </xdr:nvSpPr>
      <xdr:spPr>
        <a:xfrm>
          <a:off x="193104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712" name="n_4aveValue【学校施設】&#10;一人当たり面積"/>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48213</xdr:rowOff>
    </xdr:from>
    <xdr:ext cx="469744" cy="259045"/>
    <xdr:sp macro="" textlink="">
      <xdr:nvSpPr>
        <xdr:cNvPr id="713" name="n_1mainValue【学校施設】&#10;一人当たり面積"/>
        <xdr:cNvSpPr txBox="1"/>
      </xdr:nvSpPr>
      <xdr:spPr>
        <a:xfrm>
          <a:off x="21075727" y="10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48785</xdr:rowOff>
    </xdr:from>
    <xdr:ext cx="469744" cy="259045"/>
    <xdr:sp macro="" textlink="">
      <xdr:nvSpPr>
        <xdr:cNvPr id="714" name="n_2mainValue【学校施設】&#10;一人当たり面積"/>
        <xdr:cNvSpPr txBox="1"/>
      </xdr:nvSpPr>
      <xdr:spPr>
        <a:xfrm>
          <a:off x="20199427" y="1050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715" name="n_3mainValue【学校施設】&#10;一人当たり面積"/>
        <xdr:cNvSpPr txBox="1"/>
      </xdr:nvSpPr>
      <xdr:spPr>
        <a:xfrm>
          <a:off x="19310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67073</xdr:rowOff>
    </xdr:from>
    <xdr:ext cx="469744" cy="259045"/>
    <xdr:sp macro="" textlink="">
      <xdr:nvSpPr>
        <xdr:cNvPr id="716" name="n_4mainValue【学校施設】&#10;一人当たり面積"/>
        <xdr:cNvSpPr txBox="1"/>
      </xdr:nvSpPr>
      <xdr:spPr>
        <a:xfrm>
          <a:off x="18421427" y="105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3811</xdr:rowOff>
    </xdr:from>
    <xdr:to>
      <xdr:col>85</xdr:col>
      <xdr:colOff>126364</xdr:colOff>
      <xdr:row>86</xdr:row>
      <xdr:rowOff>168729</xdr:rowOff>
    </xdr:to>
    <xdr:cxnSp macro="">
      <xdr:nvCxnSpPr>
        <xdr:cNvPr id="742" name="直線コネクタ 741"/>
        <xdr:cNvCxnSpPr/>
      </xdr:nvCxnSpPr>
      <xdr:spPr>
        <a:xfrm flipV="1">
          <a:off x="16318864" y="13719811"/>
          <a:ext cx="0" cy="119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121938</xdr:rowOff>
    </xdr:from>
    <xdr:ext cx="405111" cy="259045"/>
    <xdr:sp macro="" textlink="">
      <xdr:nvSpPr>
        <xdr:cNvPr id="745" name="【児童館】&#10;有形固定資産減価償却率最大値テキスト"/>
        <xdr:cNvSpPr txBox="1"/>
      </xdr:nvSpPr>
      <xdr:spPr>
        <a:xfrm>
          <a:off x="16357600" y="1349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3811</xdr:rowOff>
    </xdr:from>
    <xdr:to>
      <xdr:col>86</xdr:col>
      <xdr:colOff>25400</xdr:colOff>
      <xdr:row>80</xdr:row>
      <xdr:rowOff>3811</xdr:rowOff>
    </xdr:to>
    <xdr:cxnSp macro="">
      <xdr:nvCxnSpPr>
        <xdr:cNvPr id="746" name="直線コネクタ 745"/>
        <xdr:cNvCxnSpPr/>
      </xdr:nvCxnSpPr>
      <xdr:spPr>
        <a:xfrm>
          <a:off x="16230600" y="13719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133911</xdr:rowOff>
    </xdr:from>
    <xdr:ext cx="405111" cy="259045"/>
    <xdr:sp macro="" textlink="">
      <xdr:nvSpPr>
        <xdr:cNvPr id="747" name="【児童館】&#10;有形固定資産減価償却率平均値テキスト"/>
        <xdr:cNvSpPr txBox="1"/>
      </xdr:nvSpPr>
      <xdr:spPr>
        <a:xfrm>
          <a:off x="16357600" y="1436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155484</xdr:rowOff>
    </xdr:from>
    <xdr:to>
      <xdr:col>85</xdr:col>
      <xdr:colOff>177800</xdr:colOff>
      <xdr:row>84</xdr:row>
      <xdr:rowOff>85634</xdr:rowOff>
    </xdr:to>
    <xdr:sp macro="" textlink="">
      <xdr:nvSpPr>
        <xdr:cNvPr id="748" name="フローチャート: 判断 747"/>
        <xdr:cNvSpPr/>
      </xdr:nvSpPr>
      <xdr:spPr>
        <a:xfrm>
          <a:off x="162687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152219</xdr:rowOff>
    </xdr:from>
    <xdr:to>
      <xdr:col>81</xdr:col>
      <xdr:colOff>101600</xdr:colOff>
      <xdr:row>84</xdr:row>
      <xdr:rowOff>82369</xdr:rowOff>
    </xdr:to>
    <xdr:sp macro="" textlink="">
      <xdr:nvSpPr>
        <xdr:cNvPr id="749" name="フローチャート: 判断 748"/>
        <xdr:cNvSpPr/>
      </xdr:nvSpPr>
      <xdr:spPr>
        <a:xfrm>
          <a:off x="154305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139156</xdr:rowOff>
    </xdr:from>
    <xdr:to>
      <xdr:col>76</xdr:col>
      <xdr:colOff>165100</xdr:colOff>
      <xdr:row>84</xdr:row>
      <xdr:rowOff>69306</xdr:rowOff>
    </xdr:to>
    <xdr:sp macro="" textlink="">
      <xdr:nvSpPr>
        <xdr:cNvPr id="750" name="フローチャート: 判断 749"/>
        <xdr:cNvSpPr/>
      </xdr:nvSpPr>
      <xdr:spPr>
        <a:xfrm>
          <a:off x="145415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51" name="フローチャート: 判断 750"/>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52" name="フローチャート: 判断 751"/>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124461</xdr:rowOff>
    </xdr:from>
    <xdr:to>
      <xdr:col>85</xdr:col>
      <xdr:colOff>177800</xdr:colOff>
      <xdr:row>80</xdr:row>
      <xdr:rowOff>54611</xdr:rowOff>
    </xdr:to>
    <xdr:sp macro="" textlink="">
      <xdr:nvSpPr>
        <xdr:cNvPr id="758" name="楕円 757"/>
        <xdr:cNvSpPr/>
      </xdr:nvSpPr>
      <xdr:spPr>
        <a:xfrm>
          <a:off x="16268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77488</xdr:rowOff>
    </xdr:from>
    <xdr:ext cx="405111" cy="259045"/>
    <xdr:sp macro="" textlink="">
      <xdr:nvSpPr>
        <xdr:cNvPr id="759" name="【児童館】&#10;有形固定資産減価償却率該当値テキスト"/>
        <xdr:cNvSpPr txBox="1"/>
      </xdr:nvSpPr>
      <xdr:spPr>
        <a:xfrm>
          <a:off x="16357600"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82006</xdr:rowOff>
    </xdr:from>
    <xdr:to>
      <xdr:col>81</xdr:col>
      <xdr:colOff>101600</xdr:colOff>
      <xdr:row>80</xdr:row>
      <xdr:rowOff>12156</xdr:rowOff>
    </xdr:to>
    <xdr:sp macro="" textlink="">
      <xdr:nvSpPr>
        <xdr:cNvPr id="760" name="楕円 759"/>
        <xdr:cNvSpPr/>
      </xdr:nvSpPr>
      <xdr:spPr>
        <a:xfrm>
          <a:off x="15430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132806</xdr:rowOff>
    </xdr:from>
    <xdr:to>
      <xdr:col>85</xdr:col>
      <xdr:colOff>127000</xdr:colOff>
      <xdr:row>80</xdr:row>
      <xdr:rowOff>3811</xdr:rowOff>
    </xdr:to>
    <xdr:cxnSp macro="">
      <xdr:nvCxnSpPr>
        <xdr:cNvPr id="761" name="直線コネクタ 760"/>
        <xdr:cNvCxnSpPr/>
      </xdr:nvCxnSpPr>
      <xdr:spPr>
        <a:xfrm>
          <a:off x="15481300" y="13677356"/>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37919</xdr:rowOff>
    </xdr:from>
    <xdr:to>
      <xdr:col>76</xdr:col>
      <xdr:colOff>165100</xdr:colOff>
      <xdr:row>79</xdr:row>
      <xdr:rowOff>139519</xdr:rowOff>
    </xdr:to>
    <xdr:sp macro="" textlink="">
      <xdr:nvSpPr>
        <xdr:cNvPr id="762" name="楕円 761"/>
        <xdr:cNvSpPr/>
      </xdr:nvSpPr>
      <xdr:spPr>
        <a:xfrm>
          <a:off x="14541500" y="135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88719</xdr:rowOff>
    </xdr:from>
    <xdr:to>
      <xdr:col>81</xdr:col>
      <xdr:colOff>50800</xdr:colOff>
      <xdr:row>79</xdr:row>
      <xdr:rowOff>132806</xdr:rowOff>
    </xdr:to>
    <xdr:cxnSp macro="">
      <xdr:nvCxnSpPr>
        <xdr:cNvPr id="763" name="直線コネクタ 762"/>
        <xdr:cNvCxnSpPr/>
      </xdr:nvCxnSpPr>
      <xdr:spPr>
        <a:xfrm>
          <a:off x="14592300" y="136332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129358</xdr:rowOff>
    </xdr:from>
    <xdr:to>
      <xdr:col>72</xdr:col>
      <xdr:colOff>38100</xdr:colOff>
      <xdr:row>79</xdr:row>
      <xdr:rowOff>59508</xdr:rowOff>
    </xdr:to>
    <xdr:sp macro="" textlink="">
      <xdr:nvSpPr>
        <xdr:cNvPr id="764" name="楕円 763"/>
        <xdr:cNvSpPr/>
      </xdr:nvSpPr>
      <xdr:spPr>
        <a:xfrm>
          <a:off x="13652500" y="135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8708</xdr:rowOff>
    </xdr:from>
    <xdr:to>
      <xdr:col>76</xdr:col>
      <xdr:colOff>114300</xdr:colOff>
      <xdr:row>79</xdr:row>
      <xdr:rowOff>88719</xdr:rowOff>
    </xdr:to>
    <xdr:cxnSp macro="">
      <xdr:nvCxnSpPr>
        <xdr:cNvPr id="765" name="直線コネクタ 764"/>
        <xdr:cNvCxnSpPr/>
      </xdr:nvCxnSpPr>
      <xdr:spPr>
        <a:xfrm>
          <a:off x="13703300" y="13553258"/>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83638</xdr:rowOff>
    </xdr:from>
    <xdr:to>
      <xdr:col>67</xdr:col>
      <xdr:colOff>101600</xdr:colOff>
      <xdr:row>79</xdr:row>
      <xdr:rowOff>13788</xdr:rowOff>
    </xdr:to>
    <xdr:sp macro="" textlink="">
      <xdr:nvSpPr>
        <xdr:cNvPr id="766" name="楕円 765"/>
        <xdr:cNvSpPr/>
      </xdr:nvSpPr>
      <xdr:spPr>
        <a:xfrm>
          <a:off x="12763500" y="134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134438</xdr:rowOff>
    </xdr:from>
    <xdr:to>
      <xdr:col>71</xdr:col>
      <xdr:colOff>177800</xdr:colOff>
      <xdr:row>79</xdr:row>
      <xdr:rowOff>8708</xdr:rowOff>
    </xdr:to>
    <xdr:cxnSp macro="">
      <xdr:nvCxnSpPr>
        <xdr:cNvPr id="767" name="直線コネクタ 766"/>
        <xdr:cNvCxnSpPr/>
      </xdr:nvCxnSpPr>
      <xdr:spPr>
        <a:xfrm>
          <a:off x="12814300" y="1350753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73496</xdr:rowOff>
    </xdr:from>
    <xdr:ext cx="405111" cy="259045"/>
    <xdr:sp macro="" textlink="">
      <xdr:nvSpPr>
        <xdr:cNvPr id="768" name="n_1aveValue【児童館】&#10;有形固定資産減価償却率"/>
        <xdr:cNvSpPr txBox="1"/>
      </xdr:nvSpPr>
      <xdr:spPr>
        <a:xfrm>
          <a:off x="152660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60433</xdr:rowOff>
    </xdr:from>
    <xdr:ext cx="405111" cy="259045"/>
    <xdr:sp macro="" textlink="">
      <xdr:nvSpPr>
        <xdr:cNvPr id="769" name="n_2aveValue【児童館】&#10;有形固定資産減価償却率"/>
        <xdr:cNvSpPr txBox="1"/>
      </xdr:nvSpPr>
      <xdr:spPr>
        <a:xfrm>
          <a:off x="14389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770" name="n_3aveValue【児童館】&#10;有形固定資産減価償却率"/>
        <xdr:cNvSpPr txBox="1"/>
      </xdr:nvSpPr>
      <xdr:spPr>
        <a:xfrm>
          <a:off x="13500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71" name="n_4aveValue【児童館】&#10;有形固定資産減価償却率"/>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28683</xdr:rowOff>
    </xdr:from>
    <xdr:ext cx="405111" cy="259045"/>
    <xdr:sp macro="" textlink="">
      <xdr:nvSpPr>
        <xdr:cNvPr id="772" name="n_1mainValue【児童館】&#10;有形固定資産減価償却率"/>
        <xdr:cNvSpPr txBox="1"/>
      </xdr:nvSpPr>
      <xdr:spPr>
        <a:xfrm>
          <a:off x="152660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156046</xdr:rowOff>
    </xdr:from>
    <xdr:ext cx="405111" cy="259045"/>
    <xdr:sp macro="" textlink="">
      <xdr:nvSpPr>
        <xdr:cNvPr id="773" name="n_2mainValue【児童館】&#10;有形固定資産減価償却率"/>
        <xdr:cNvSpPr txBox="1"/>
      </xdr:nvSpPr>
      <xdr:spPr>
        <a:xfrm>
          <a:off x="143897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76035</xdr:rowOff>
    </xdr:from>
    <xdr:ext cx="405111" cy="259045"/>
    <xdr:sp macro="" textlink="">
      <xdr:nvSpPr>
        <xdr:cNvPr id="774" name="n_3mainValue【児童館】&#10;有形固定資産減価償却率"/>
        <xdr:cNvSpPr txBox="1"/>
      </xdr:nvSpPr>
      <xdr:spPr>
        <a:xfrm>
          <a:off x="13500744" y="1327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30315</xdr:rowOff>
    </xdr:from>
    <xdr:ext cx="405111" cy="259045"/>
    <xdr:sp macro="" textlink="">
      <xdr:nvSpPr>
        <xdr:cNvPr id="775" name="n_4mainValue【児童館】&#10;有形固定資産減価償却率"/>
        <xdr:cNvSpPr txBox="1"/>
      </xdr:nvSpPr>
      <xdr:spPr>
        <a:xfrm>
          <a:off x="12611744" y="1323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1" name="直線コネクタ 800"/>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2" name="【児童館】&#10;一人当たり面積最小値テキスト"/>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3" name="直線コネクタ 802"/>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4"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5" name="直線コネクタ 804"/>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6"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7" name="フローチャート: 判断 806"/>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8" name="フローチャート: 判断 807"/>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9" name="フローチャート: 判断 808"/>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0" name="フローチャート: 判断 809"/>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1" name="フローチャート: 判断 810"/>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7" name="楕円 816"/>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18" name="【児童館】&#10;一人当たり面積該当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19" name="楕円 818"/>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0" name="直線コネクタ 819"/>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1" name="楕円 820"/>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22" name="直線コネクタ 821"/>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77107</xdr:rowOff>
    </xdr:from>
    <xdr:to>
      <xdr:col>102</xdr:col>
      <xdr:colOff>165100</xdr:colOff>
      <xdr:row>86</xdr:row>
      <xdr:rowOff>7257</xdr:rowOff>
    </xdr:to>
    <xdr:sp macro="" textlink="">
      <xdr:nvSpPr>
        <xdr:cNvPr id="823" name="楕円 822"/>
        <xdr:cNvSpPr/>
      </xdr:nvSpPr>
      <xdr:spPr>
        <a:xfrm>
          <a:off x="19494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127907</xdr:rowOff>
    </xdr:to>
    <xdr:cxnSp macro="">
      <xdr:nvCxnSpPr>
        <xdr:cNvPr id="824" name="直線コネクタ 823"/>
        <xdr:cNvCxnSpPr/>
      </xdr:nvCxnSpPr>
      <xdr:spPr>
        <a:xfrm flipV="1">
          <a:off x="19545300" y="14668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77107</xdr:rowOff>
    </xdr:from>
    <xdr:to>
      <xdr:col>98</xdr:col>
      <xdr:colOff>38100</xdr:colOff>
      <xdr:row>86</xdr:row>
      <xdr:rowOff>7257</xdr:rowOff>
    </xdr:to>
    <xdr:sp macro="" textlink="">
      <xdr:nvSpPr>
        <xdr:cNvPr id="825" name="楕円 824"/>
        <xdr:cNvSpPr/>
      </xdr:nvSpPr>
      <xdr:spPr>
        <a:xfrm>
          <a:off x="18605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127907</xdr:rowOff>
    </xdr:from>
    <xdr:to>
      <xdr:col>102</xdr:col>
      <xdr:colOff>114300</xdr:colOff>
      <xdr:row>85</xdr:row>
      <xdr:rowOff>127907</xdr:rowOff>
    </xdr:to>
    <xdr:cxnSp macro="">
      <xdr:nvCxnSpPr>
        <xdr:cNvPr id="826" name="直線コネクタ 825"/>
        <xdr:cNvCxnSpPr/>
      </xdr:nvCxnSpPr>
      <xdr:spPr>
        <a:xfrm>
          <a:off x="18656300" y="14701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7" name="n_1ave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28" name="n_2aveValue【児童館】&#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29" name="n_3aveValue【児童館】&#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30" name="n_4aveValue【児童館】&#10;一人当たり面積"/>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1"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2"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169834</xdr:rowOff>
    </xdr:from>
    <xdr:ext cx="469744" cy="259045"/>
    <xdr:sp macro="" textlink="">
      <xdr:nvSpPr>
        <xdr:cNvPr id="833" name="n_3mainValue【児童館】&#10;一人当たり面積"/>
        <xdr:cNvSpPr txBox="1"/>
      </xdr:nvSpPr>
      <xdr:spPr>
        <a:xfrm>
          <a:off x="193104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169834</xdr:rowOff>
    </xdr:from>
    <xdr:ext cx="469744" cy="259045"/>
    <xdr:sp macro="" textlink="">
      <xdr:nvSpPr>
        <xdr:cNvPr id="834" name="n_4mainValue【児童館】&#10;一人当たり面積"/>
        <xdr:cNvSpPr txBox="1"/>
      </xdr:nvSpPr>
      <xdr:spPr>
        <a:xfrm>
          <a:off x="184214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59" name="直線コネクタ 858"/>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60" name="【公民館】&#10;有形固定資産減価償却率最小値テキスト"/>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1" name="直線コネクタ 860"/>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2"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3" name="直線コネクタ 862"/>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864" name="【公民館】&#10;有形固定資産減価償却率平均値テキスト"/>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5" name="フローチャート: 判断 864"/>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6" name="フローチャート: 判断 865"/>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7" name="フローチャート: 判断 866"/>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68" name="フローチャート: 判断 867"/>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9" name="フローチャート: 判断 868"/>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75" name="楕円 874"/>
        <xdr:cNvSpPr/>
      </xdr:nvSpPr>
      <xdr:spPr>
        <a:xfrm>
          <a:off x="162687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160672</xdr:rowOff>
    </xdr:from>
    <xdr:ext cx="405111" cy="259045"/>
    <xdr:sp macro="" textlink="">
      <xdr:nvSpPr>
        <xdr:cNvPr id="876" name="【公民館】&#10;有形固定資産減価償却率該当値テキスト"/>
        <xdr:cNvSpPr txBox="1"/>
      </xdr:nvSpPr>
      <xdr:spPr>
        <a:xfrm>
          <a:off x="16357600"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133986</xdr:rowOff>
    </xdr:from>
    <xdr:to>
      <xdr:col>81</xdr:col>
      <xdr:colOff>101600</xdr:colOff>
      <xdr:row>104</xdr:row>
      <xdr:rowOff>64136</xdr:rowOff>
    </xdr:to>
    <xdr:sp macro="" textlink="">
      <xdr:nvSpPr>
        <xdr:cNvPr id="877" name="楕円 876"/>
        <xdr:cNvSpPr/>
      </xdr:nvSpPr>
      <xdr:spPr>
        <a:xfrm>
          <a:off x="15430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13336</xdr:rowOff>
    </xdr:from>
    <xdr:to>
      <xdr:col>85</xdr:col>
      <xdr:colOff>127000</xdr:colOff>
      <xdr:row>104</xdr:row>
      <xdr:rowOff>17145</xdr:rowOff>
    </xdr:to>
    <xdr:cxnSp macro="">
      <xdr:nvCxnSpPr>
        <xdr:cNvPr id="878" name="直線コネクタ 877"/>
        <xdr:cNvCxnSpPr/>
      </xdr:nvCxnSpPr>
      <xdr:spPr>
        <a:xfrm>
          <a:off x="15481300" y="178441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636</xdr:rowOff>
    </xdr:from>
    <xdr:to>
      <xdr:col>76</xdr:col>
      <xdr:colOff>165100</xdr:colOff>
      <xdr:row>104</xdr:row>
      <xdr:rowOff>102236</xdr:rowOff>
    </xdr:to>
    <xdr:sp macro="" textlink="">
      <xdr:nvSpPr>
        <xdr:cNvPr id="879" name="楕円 878"/>
        <xdr:cNvSpPr/>
      </xdr:nvSpPr>
      <xdr:spPr>
        <a:xfrm>
          <a:off x="14541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13336</xdr:rowOff>
    </xdr:from>
    <xdr:to>
      <xdr:col>81</xdr:col>
      <xdr:colOff>50800</xdr:colOff>
      <xdr:row>104</xdr:row>
      <xdr:rowOff>51436</xdr:rowOff>
    </xdr:to>
    <xdr:cxnSp macro="">
      <xdr:nvCxnSpPr>
        <xdr:cNvPr id="880" name="直線コネクタ 879"/>
        <xdr:cNvCxnSpPr/>
      </xdr:nvCxnSpPr>
      <xdr:spPr>
        <a:xfrm flipV="1">
          <a:off x="14592300" y="178441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881" name="楕円 880"/>
        <xdr:cNvSpPr/>
      </xdr:nvSpPr>
      <xdr:spPr>
        <a:xfrm>
          <a:off x="1365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51436</xdr:rowOff>
    </xdr:from>
    <xdr:to>
      <xdr:col>76</xdr:col>
      <xdr:colOff>114300</xdr:colOff>
      <xdr:row>104</xdr:row>
      <xdr:rowOff>156211</xdr:rowOff>
    </xdr:to>
    <xdr:cxnSp macro="">
      <xdr:nvCxnSpPr>
        <xdr:cNvPr id="882" name="直線コネクタ 881"/>
        <xdr:cNvCxnSpPr/>
      </xdr:nvCxnSpPr>
      <xdr:spPr>
        <a:xfrm flipV="1">
          <a:off x="13703300" y="17882236"/>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52070</xdr:rowOff>
    </xdr:from>
    <xdr:to>
      <xdr:col>67</xdr:col>
      <xdr:colOff>101600</xdr:colOff>
      <xdr:row>105</xdr:row>
      <xdr:rowOff>153670</xdr:rowOff>
    </xdr:to>
    <xdr:sp macro="" textlink="">
      <xdr:nvSpPr>
        <xdr:cNvPr id="883" name="楕円 882"/>
        <xdr:cNvSpPr/>
      </xdr:nvSpPr>
      <xdr:spPr>
        <a:xfrm>
          <a:off x="12763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156211</xdr:rowOff>
    </xdr:from>
    <xdr:to>
      <xdr:col>71</xdr:col>
      <xdr:colOff>177800</xdr:colOff>
      <xdr:row>105</xdr:row>
      <xdr:rowOff>102870</xdr:rowOff>
    </xdr:to>
    <xdr:cxnSp macro="">
      <xdr:nvCxnSpPr>
        <xdr:cNvPr id="884" name="直線コネクタ 883"/>
        <xdr:cNvCxnSpPr/>
      </xdr:nvCxnSpPr>
      <xdr:spPr>
        <a:xfrm flipV="1">
          <a:off x="12814300" y="179870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885" name="n_1aveValue【公民館】&#10;有形固定資産減価償却率"/>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886" name="n_2aveValue【公民館】&#10;有形固定資産減価償却率"/>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887" name="n_3aveValue【公民館】&#10;有形固定資産減価償却率"/>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8" name="n_4aveValue【公民館】&#10;有形固定資産減価償却率"/>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80663</xdr:rowOff>
    </xdr:from>
    <xdr:ext cx="405111" cy="259045"/>
    <xdr:sp macro="" textlink="">
      <xdr:nvSpPr>
        <xdr:cNvPr id="889" name="n_1mainValue【公民館】&#10;有形固定資産減価償却率"/>
        <xdr:cNvSpPr txBox="1"/>
      </xdr:nvSpPr>
      <xdr:spPr>
        <a:xfrm>
          <a:off x="15266044"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118763</xdr:rowOff>
    </xdr:from>
    <xdr:ext cx="405111" cy="259045"/>
    <xdr:sp macro="" textlink="">
      <xdr:nvSpPr>
        <xdr:cNvPr id="890" name="n_2mainValue【公民館】&#10;有形固定資産減価償却率"/>
        <xdr:cNvSpPr txBox="1"/>
      </xdr:nvSpPr>
      <xdr:spPr>
        <a:xfrm>
          <a:off x="143897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891" name="n_3mainValue【公民館】&#10;有形固定資産減価償却率"/>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144797</xdr:rowOff>
    </xdr:from>
    <xdr:ext cx="405111" cy="259045"/>
    <xdr:sp macro="" textlink="">
      <xdr:nvSpPr>
        <xdr:cNvPr id="892" name="n_4mainValue【公民館】&#10;有形固定資産減価償却率"/>
        <xdr:cNvSpPr txBox="1"/>
      </xdr:nvSpPr>
      <xdr:spPr>
        <a:xfrm>
          <a:off x="12611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4" name="直線コネクタ 913"/>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5"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6" name="直線コネクタ 915"/>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7" name="【公民館】&#10;一人当たり面積最大値テキスト"/>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8" name="直線コネクタ 917"/>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19" name="【公民館】&#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20" name="フローチャート: 判断 919"/>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1" name="フローチャート: 判断 920"/>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2" name="フローチャート: 判断 921"/>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23" name="フローチャート: 判断 922"/>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24" name="フローチャート: 判断 923"/>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30" name="楕円 929"/>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82566</xdr:rowOff>
    </xdr:from>
    <xdr:ext cx="469744" cy="259045"/>
    <xdr:sp macro="" textlink="">
      <xdr:nvSpPr>
        <xdr:cNvPr id="931" name="【公民館】&#10;一人当たり面積該当値テキスト"/>
        <xdr:cNvSpPr txBox="1"/>
      </xdr:nvSpPr>
      <xdr:spPr>
        <a:xfrm>
          <a:off x="22199600"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64263</xdr:rowOff>
    </xdr:from>
    <xdr:to>
      <xdr:col>112</xdr:col>
      <xdr:colOff>38100</xdr:colOff>
      <xdr:row>105</xdr:row>
      <xdr:rowOff>165863</xdr:rowOff>
    </xdr:to>
    <xdr:sp macro="" textlink="">
      <xdr:nvSpPr>
        <xdr:cNvPr id="932" name="楕円 931"/>
        <xdr:cNvSpPr/>
      </xdr:nvSpPr>
      <xdr:spPr>
        <a:xfrm>
          <a:off x="21272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115063</xdr:rowOff>
    </xdr:to>
    <xdr:cxnSp macro="">
      <xdr:nvCxnSpPr>
        <xdr:cNvPr id="933" name="直線コネクタ 932"/>
        <xdr:cNvCxnSpPr/>
      </xdr:nvCxnSpPr>
      <xdr:spPr>
        <a:xfrm flipV="1">
          <a:off x="21323300" y="181127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25400</xdr:rowOff>
    </xdr:from>
    <xdr:to>
      <xdr:col>107</xdr:col>
      <xdr:colOff>101600</xdr:colOff>
      <xdr:row>105</xdr:row>
      <xdr:rowOff>127000</xdr:rowOff>
    </xdr:to>
    <xdr:sp macro="" textlink="">
      <xdr:nvSpPr>
        <xdr:cNvPr id="934" name="楕円 933"/>
        <xdr:cNvSpPr/>
      </xdr:nvSpPr>
      <xdr:spPr>
        <a:xfrm>
          <a:off x="20383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76200</xdr:rowOff>
    </xdr:from>
    <xdr:to>
      <xdr:col>111</xdr:col>
      <xdr:colOff>177800</xdr:colOff>
      <xdr:row>105</xdr:row>
      <xdr:rowOff>115063</xdr:rowOff>
    </xdr:to>
    <xdr:cxnSp macro="">
      <xdr:nvCxnSpPr>
        <xdr:cNvPr id="935" name="直線コネクタ 934"/>
        <xdr:cNvCxnSpPr/>
      </xdr:nvCxnSpPr>
      <xdr:spPr>
        <a:xfrm>
          <a:off x="20434300" y="18078450"/>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36" name="楕円 935"/>
        <xdr:cNvSpPr/>
      </xdr:nvSpPr>
      <xdr:spPr>
        <a:xfrm>
          <a:off x="19494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76200</xdr:rowOff>
    </xdr:from>
    <xdr:to>
      <xdr:col>107</xdr:col>
      <xdr:colOff>50800</xdr:colOff>
      <xdr:row>105</xdr:row>
      <xdr:rowOff>121920</xdr:rowOff>
    </xdr:to>
    <xdr:cxnSp macro="">
      <xdr:nvCxnSpPr>
        <xdr:cNvPr id="937" name="直線コネクタ 936"/>
        <xdr:cNvCxnSpPr/>
      </xdr:nvCxnSpPr>
      <xdr:spPr>
        <a:xfrm flipV="1">
          <a:off x="19545300" y="180784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73406</xdr:rowOff>
    </xdr:from>
    <xdr:to>
      <xdr:col>98</xdr:col>
      <xdr:colOff>38100</xdr:colOff>
      <xdr:row>106</xdr:row>
      <xdr:rowOff>3556</xdr:rowOff>
    </xdr:to>
    <xdr:sp macro="" textlink="">
      <xdr:nvSpPr>
        <xdr:cNvPr id="938" name="楕円 937"/>
        <xdr:cNvSpPr/>
      </xdr:nvSpPr>
      <xdr:spPr>
        <a:xfrm>
          <a:off x="18605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121920</xdr:rowOff>
    </xdr:from>
    <xdr:to>
      <xdr:col>102</xdr:col>
      <xdr:colOff>114300</xdr:colOff>
      <xdr:row>105</xdr:row>
      <xdr:rowOff>124206</xdr:rowOff>
    </xdr:to>
    <xdr:cxnSp macro="">
      <xdr:nvCxnSpPr>
        <xdr:cNvPr id="939" name="直線コネクタ 938"/>
        <xdr:cNvCxnSpPr/>
      </xdr:nvCxnSpPr>
      <xdr:spPr>
        <a:xfrm flipV="1">
          <a:off x="18656300" y="181241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940" name="n_1aveValue【公民館】&#10;一人当たり面積"/>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941" name="n_2aveValue【公民館】&#10;一人当たり面積"/>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942" name="n_3aveValue【公民館】&#10;一人当たり面積"/>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943" name="n_4aveValue【公民館】&#10;一人当たり面積"/>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10940</xdr:rowOff>
    </xdr:from>
    <xdr:ext cx="469744" cy="259045"/>
    <xdr:sp macro="" textlink="">
      <xdr:nvSpPr>
        <xdr:cNvPr id="944" name="n_1mainValue【公民館】&#10;一人当たり面積"/>
        <xdr:cNvSpPr txBox="1"/>
      </xdr:nvSpPr>
      <xdr:spPr>
        <a:xfrm>
          <a:off x="21075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143527</xdr:rowOff>
    </xdr:from>
    <xdr:ext cx="469744" cy="259045"/>
    <xdr:sp macro="" textlink="">
      <xdr:nvSpPr>
        <xdr:cNvPr id="945" name="n_2mainValue【公民館】&#10;一人当たり面積"/>
        <xdr:cNvSpPr txBox="1"/>
      </xdr:nvSpPr>
      <xdr:spPr>
        <a:xfrm>
          <a:off x="20199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946" name="n_3mainValue【公民館】&#10;一人当たり面積"/>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20083</xdr:rowOff>
    </xdr:from>
    <xdr:ext cx="469744" cy="259045"/>
    <xdr:sp macro="" textlink="">
      <xdr:nvSpPr>
        <xdr:cNvPr id="947" name="n_4mainValue【公民館】&#10;一人当たり面積"/>
        <xdr:cNvSpPr txBox="1"/>
      </xdr:nvSpPr>
      <xdr:spPr>
        <a:xfrm>
          <a:off x="184214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・公営住宅の一人当たりの面積の数値は、令和元年度から令和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年度にかけては減少傾向であったが、令和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施設更新、人口の減少もあり数値は悪化した。類似団体平均値と比較すると依然として高い数値となっている。公営住宅の供給過多となっていると考えられ、今後の人口減少、住宅の管理・更新費用等を考慮し、集約化、用途転用を検討していく必要がある。</a:t>
          </a:r>
        </a:p>
        <a:p>
          <a:r>
            <a:rPr kumimoji="1" lang="ja-JP" altLang="en-US" sz="1300">
              <a:latin typeface="ＭＳ Ｐゴシック" panose="020B0600070205080204" pitchFamily="50" charset="-128"/>
              <a:ea typeface="ＭＳ Ｐゴシック" panose="020B0600070205080204" pitchFamily="50" charset="-128"/>
            </a:rPr>
            <a:t>・令和元年度以降、学校施設の一人当たり面積の数値は、類似団体の平均値以下を推移していたが、今年度は平均値を上回った。これは、令和５年度に北部小学校の校舎を増築したためである。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・児童館、公民館については、令和３年度の複合化施設の建設により一人当たりの面積は増加したが、維持管理に係る経費の動きに留意が必要となる。</a:t>
          </a:r>
        </a:p>
        <a:p>
          <a:r>
            <a:rPr kumimoji="1" lang="ja-JP" altLang="en-US" sz="1300">
              <a:latin typeface="ＭＳ Ｐゴシック" panose="020B0600070205080204" pitchFamily="50" charset="-128"/>
              <a:ea typeface="ＭＳ Ｐゴシック" panose="020B0600070205080204" pitchFamily="50" charset="-128"/>
            </a:rPr>
            <a:t>・市民生活に直結する公共施設は維持に努め、地域の実情に即した対応を実施しつつ、施設の効率的な運営、総量の抑制、適切な更新、集約化、長寿命化、複合化等を検討し、平成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月に策定した「公共施設等総合管理計画」および令和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年度に策定した「中津市行政サービス高度化プラン</a:t>
          </a:r>
          <a:r>
            <a:rPr kumimoji="1" lang="en-US" altLang="ja-JP" sz="1300">
              <a:latin typeface="ＭＳ Ｐゴシック" panose="020B0600070205080204" pitchFamily="50" charset="-128"/>
              <a:ea typeface="ＭＳ Ｐゴシック" panose="020B0600070205080204" pitchFamily="50" charset="-128"/>
            </a:rPr>
            <a:t>2022</a:t>
          </a:r>
          <a:r>
            <a:rPr kumimoji="1" lang="ja-JP" altLang="en-US" sz="1300">
              <a:latin typeface="ＭＳ Ｐゴシック" panose="020B0600070205080204" pitchFamily="50" charset="-128"/>
              <a:ea typeface="ＭＳ Ｐゴシック" panose="020B0600070205080204" pitchFamily="50" charset="-128"/>
            </a:rPr>
            <a:t>」に基づき、着実なマネジメントを行う。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98878</xdr:rowOff>
    </xdr:from>
    <xdr:to>
      <xdr:col>24</xdr:col>
      <xdr:colOff>114300</xdr:colOff>
      <xdr:row>39</xdr:row>
      <xdr:rowOff>29028</xdr:rowOff>
    </xdr:to>
    <xdr:sp macro="" textlink="">
      <xdr:nvSpPr>
        <xdr:cNvPr id="74" name="楕円 73"/>
        <xdr:cNvSpPr/>
      </xdr:nvSpPr>
      <xdr:spPr>
        <a:xfrm>
          <a:off x="45847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77305</xdr:rowOff>
    </xdr:from>
    <xdr:ext cx="405111" cy="259045"/>
    <xdr:sp macro="" textlink="">
      <xdr:nvSpPr>
        <xdr:cNvPr id="75" name="【図書館】&#10;有形固定資産減価償却率該当値テキスト"/>
        <xdr:cNvSpPr txBox="1"/>
      </xdr:nvSpPr>
      <xdr:spPr>
        <a:xfrm>
          <a:off x="4673600"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62956</xdr:rowOff>
    </xdr:from>
    <xdr:to>
      <xdr:col>20</xdr:col>
      <xdr:colOff>38100</xdr:colOff>
      <xdr:row>38</xdr:row>
      <xdr:rowOff>164556</xdr:rowOff>
    </xdr:to>
    <xdr:sp macro="" textlink="">
      <xdr:nvSpPr>
        <xdr:cNvPr id="76" name="楕円 75"/>
        <xdr:cNvSpPr/>
      </xdr:nvSpPr>
      <xdr:spPr>
        <a:xfrm>
          <a:off x="3746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113756</xdr:rowOff>
    </xdr:from>
    <xdr:to>
      <xdr:col>24</xdr:col>
      <xdr:colOff>63500</xdr:colOff>
      <xdr:row>38</xdr:row>
      <xdr:rowOff>149678</xdr:rowOff>
    </xdr:to>
    <xdr:cxnSp macro="">
      <xdr:nvCxnSpPr>
        <xdr:cNvPr id="77" name="直線コネクタ 76"/>
        <xdr:cNvCxnSpPr/>
      </xdr:nvCxnSpPr>
      <xdr:spPr>
        <a:xfrm>
          <a:off x="3797300" y="662885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27033</xdr:rowOff>
    </xdr:from>
    <xdr:to>
      <xdr:col>15</xdr:col>
      <xdr:colOff>101600</xdr:colOff>
      <xdr:row>38</xdr:row>
      <xdr:rowOff>128633</xdr:rowOff>
    </xdr:to>
    <xdr:sp macro="" textlink="">
      <xdr:nvSpPr>
        <xdr:cNvPr id="78" name="楕円 77"/>
        <xdr:cNvSpPr/>
      </xdr:nvSpPr>
      <xdr:spPr>
        <a:xfrm>
          <a:off x="2857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77833</xdr:rowOff>
    </xdr:from>
    <xdr:to>
      <xdr:col>19</xdr:col>
      <xdr:colOff>177800</xdr:colOff>
      <xdr:row>38</xdr:row>
      <xdr:rowOff>113756</xdr:rowOff>
    </xdr:to>
    <xdr:cxnSp macro="">
      <xdr:nvCxnSpPr>
        <xdr:cNvPr id="79" name="直線コネクタ 78"/>
        <xdr:cNvCxnSpPr/>
      </xdr:nvCxnSpPr>
      <xdr:spPr>
        <a:xfrm>
          <a:off x="2908300" y="659293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167459</xdr:rowOff>
    </xdr:from>
    <xdr:to>
      <xdr:col>10</xdr:col>
      <xdr:colOff>165100</xdr:colOff>
      <xdr:row>38</xdr:row>
      <xdr:rowOff>97609</xdr:rowOff>
    </xdr:to>
    <xdr:sp macro="" textlink="">
      <xdr:nvSpPr>
        <xdr:cNvPr id="80" name="楕円 79"/>
        <xdr:cNvSpPr/>
      </xdr:nvSpPr>
      <xdr:spPr>
        <a:xfrm>
          <a:off x="1968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46809</xdr:rowOff>
    </xdr:from>
    <xdr:to>
      <xdr:col>15</xdr:col>
      <xdr:colOff>50800</xdr:colOff>
      <xdr:row>38</xdr:row>
      <xdr:rowOff>77833</xdr:rowOff>
    </xdr:to>
    <xdr:cxnSp macro="">
      <xdr:nvCxnSpPr>
        <xdr:cNvPr id="81" name="直線コネクタ 80"/>
        <xdr:cNvCxnSpPr/>
      </xdr:nvCxnSpPr>
      <xdr:spPr>
        <a:xfrm>
          <a:off x="2019300" y="656190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131536</xdr:rowOff>
    </xdr:from>
    <xdr:to>
      <xdr:col>6</xdr:col>
      <xdr:colOff>38100</xdr:colOff>
      <xdr:row>38</xdr:row>
      <xdr:rowOff>61686</xdr:rowOff>
    </xdr:to>
    <xdr:sp macro="" textlink="">
      <xdr:nvSpPr>
        <xdr:cNvPr id="82" name="楕円 81"/>
        <xdr:cNvSpPr/>
      </xdr:nvSpPr>
      <xdr:spPr>
        <a:xfrm>
          <a:off x="1079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xdr:rowOff>
    </xdr:from>
    <xdr:to>
      <xdr:col>10</xdr:col>
      <xdr:colOff>114300</xdr:colOff>
      <xdr:row>38</xdr:row>
      <xdr:rowOff>46809</xdr:rowOff>
    </xdr:to>
    <xdr:cxnSp macro="">
      <xdr:nvCxnSpPr>
        <xdr:cNvPr id="83" name="直線コネクタ 82"/>
        <xdr:cNvCxnSpPr/>
      </xdr:nvCxnSpPr>
      <xdr:spPr>
        <a:xfrm>
          <a:off x="1130300" y="65259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155683</xdr:rowOff>
    </xdr:from>
    <xdr:ext cx="405111" cy="259045"/>
    <xdr:sp macro="" textlink="">
      <xdr:nvSpPr>
        <xdr:cNvPr id="88" name="n_1mainValue【図書館】&#10;有形固定資産減価償却率"/>
        <xdr:cNvSpPr txBox="1"/>
      </xdr:nvSpPr>
      <xdr:spPr>
        <a:xfrm>
          <a:off x="3582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119760</xdr:rowOff>
    </xdr:from>
    <xdr:ext cx="405111" cy="259045"/>
    <xdr:sp macro="" textlink="">
      <xdr:nvSpPr>
        <xdr:cNvPr id="89" name="n_2mainValue【図書館】&#10;有形固定資産減価償却率"/>
        <xdr:cNvSpPr txBox="1"/>
      </xdr:nvSpPr>
      <xdr:spPr>
        <a:xfrm>
          <a:off x="2705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88736</xdr:rowOff>
    </xdr:from>
    <xdr:ext cx="405111" cy="259045"/>
    <xdr:sp macro="" textlink="">
      <xdr:nvSpPr>
        <xdr:cNvPr id="90" name="n_3mainValue【図書館】&#10;有形固定資産減価償却率"/>
        <xdr:cNvSpPr txBox="1"/>
      </xdr:nvSpPr>
      <xdr:spPr>
        <a:xfrm>
          <a:off x="18167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52812</xdr:rowOff>
    </xdr:from>
    <xdr:ext cx="405111" cy="259045"/>
    <xdr:sp macro="" textlink="">
      <xdr:nvSpPr>
        <xdr:cNvPr id="91" name="n_4mainValue【図書館】&#10;有形固定資産減価償却率"/>
        <xdr:cNvSpPr txBox="1"/>
      </xdr:nvSpPr>
      <xdr:spPr>
        <a:xfrm>
          <a:off x="927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2" name="フローチャート: 判断 121"/>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23" name="フローチャート: 判断 122"/>
        <xdr:cNvSpPr/>
      </xdr:nvSpPr>
      <xdr:spPr>
        <a:xfrm>
          <a:off x="6921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29" name="楕円 128"/>
        <xdr:cNvSpPr/>
      </xdr:nvSpPr>
      <xdr:spPr>
        <a:xfrm>
          <a:off x="10426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65549</xdr:rowOff>
    </xdr:from>
    <xdr:ext cx="469744" cy="259045"/>
    <xdr:sp macro="" textlink="">
      <xdr:nvSpPr>
        <xdr:cNvPr id="130" name="【図書館】&#10;一人当たり面積該当値テキスト"/>
        <xdr:cNvSpPr txBox="1"/>
      </xdr:nvSpPr>
      <xdr:spPr>
        <a:xfrm>
          <a:off x="10515600"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87122</xdr:rowOff>
    </xdr:from>
    <xdr:to>
      <xdr:col>50</xdr:col>
      <xdr:colOff>165100</xdr:colOff>
      <xdr:row>40</xdr:row>
      <xdr:rowOff>17272</xdr:rowOff>
    </xdr:to>
    <xdr:sp macro="" textlink="">
      <xdr:nvSpPr>
        <xdr:cNvPr id="131" name="楕円 130"/>
        <xdr:cNvSpPr/>
      </xdr:nvSpPr>
      <xdr:spPr>
        <a:xfrm>
          <a:off x="9588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137922</xdr:rowOff>
    </xdr:from>
    <xdr:to>
      <xdr:col>55</xdr:col>
      <xdr:colOff>0</xdr:colOff>
      <xdr:row>39</xdr:row>
      <xdr:rowOff>137922</xdr:rowOff>
    </xdr:to>
    <xdr:cxnSp macro="">
      <xdr:nvCxnSpPr>
        <xdr:cNvPr id="132" name="直線コネクタ 131"/>
        <xdr:cNvCxnSpPr/>
      </xdr:nvCxnSpPr>
      <xdr:spPr>
        <a:xfrm>
          <a:off x="9639300" y="6824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87122</xdr:rowOff>
    </xdr:from>
    <xdr:to>
      <xdr:col>46</xdr:col>
      <xdr:colOff>38100</xdr:colOff>
      <xdr:row>40</xdr:row>
      <xdr:rowOff>17272</xdr:rowOff>
    </xdr:to>
    <xdr:sp macro="" textlink="">
      <xdr:nvSpPr>
        <xdr:cNvPr id="133" name="楕円 132"/>
        <xdr:cNvSpPr/>
      </xdr:nvSpPr>
      <xdr:spPr>
        <a:xfrm>
          <a:off x="8699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137922</xdr:rowOff>
    </xdr:from>
    <xdr:to>
      <xdr:col>50</xdr:col>
      <xdr:colOff>114300</xdr:colOff>
      <xdr:row>39</xdr:row>
      <xdr:rowOff>137922</xdr:rowOff>
    </xdr:to>
    <xdr:cxnSp macro="">
      <xdr:nvCxnSpPr>
        <xdr:cNvPr id="134" name="直線コネクタ 133"/>
        <xdr:cNvCxnSpPr/>
      </xdr:nvCxnSpPr>
      <xdr:spPr>
        <a:xfrm>
          <a:off x="8750300" y="682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5" name="楕円 134"/>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137922</xdr:rowOff>
    </xdr:from>
    <xdr:to>
      <xdr:col>45</xdr:col>
      <xdr:colOff>177800</xdr:colOff>
      <xdr:row>39</xdr:row>
      <xdr:rowOff>156210</xdr:rowOff>
    </xdr:to>
    <xdr:cxnSp macro="">
      <xdr:nvCxnSpPr>
        <xdr:cNvPr id="136" name="直線コネクタ 135"/>
        <xdr:cNvCxnSpPr/>
      </xdr:nvCxnSpPr>
      <xdr:spPr>
        <a:xfrm flipV="1">
          <a:off x="7861300" y="6824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7" name="楕円 136"/>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156210</xdr:rowOff>
    </xdr:from>
    <xdr:to>
      <xdr:col>41</xdr:col>
      <xdr:colOff>50800</xdr:colOff>
      <xdr:row>39</xdr:row>
      <xdr:rowOff>156210</xdr:rowOff>
    </xdr:to>
    <xdr:cxnSp macro="">
      <xdr:nvCxnSpPr>
        <xdr:cNvPr id="138" name="直線コネクタ 137"/>
        <xdr:cNvCxnSpPr/>
      </xdr:nvCxnSpPr>
      <xdr:spPr>
        <a:xfrm>
          <a:off x="6972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1" name="n_3aveValue【図書館】&#10;一人当たり面積"/>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141241</xdr:rowOff>
    </xdr:from>
    <xdr:ext cx="469744" cy="259045"/>
    <xdr:sp macro="" textlink="">
      <xdr:nvSpPr>
        <xdr:cNvPr id="142" name="n_4aveValue【図書館】&#10;一人当たり面積"/>
        <xdr:cNvSpPr txBox="1"/>
      </xdr:nvSpPr>
      <xdr:spPr>
        <a:xfrm>
          <a:off x="6737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8399</xdr:rowOff>
    </xdr:from>
    <xdr:ext cx="469744" cy="259045"/>
    <xdr:sp macro="" textlink="">
      <xdr:nvSpPr>
        <xdr:cNvPr id="143" name="n_1mainValue【図書館】&#10;一人当たり面積"/>
        <xdr:cNvSpPr txBox="1"/>
      </xdr:nvSpPr>
      <xdr:spPr>
        <a:xfrm>
          <a:off x="93917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4" name="n_2mainValue【図書館】&#10;一人当たり面積"/>
        <xdr:cNvSpPr txBox="1"/>
      </xdr:nvSpPr>
      <xdr:spPr>
        <a:xfrm>
          <a:off x="8515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45" name="n_3mainValue【図書館】&#10;一人当たり面積"/>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6" name="n_4mainValue【図書館】&#10;一人当たり面積"/>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116840</xdr:rowOff>
    </xdr:from>
    <xdr:to>
      <xdr:col>24</xdr:col>
      <xdr:colOff>114300</xdr:colOff>
      <xdr:row>61</xdr:row>
      <xdr:rowOff>46990</xdr:rowOff>
    </xdr:to>
    <xdr:sp macro="" textlink="">
      <xdr:nvSpPr>
        <xdr:cNvPr id="187" name="楕円 186"/>
        <xdr:cNvSpPr/>
      </xdr:nvSpPr>
      <xdr:spPr>
        <a:xfrm>
          <a:off x="4584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95267</xdr:rowOff>
    </xdr:from>
    <xdr:ext cx="405111" cy="259045"/>
    <xdr:sp macro="" textlink="">
      <xdr:nvSpPr>
        <xdr:cNvPr id="188" name="【体育館・プール】&#10;有形固定資産減価償却率該当値テキスト"/>
        <xdr:cNvSpPr txBox="1"/>
      </xdr:nvSpPr>
      <xdr:spPr>
        <a:xfrm>
          <a:off x="467360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120650</xdr:rowOff>
    </xdr:from>
    <xdr:to>
      <xdr:col>20</xdr:col>
      <xdr:colOff>38100</xdr:colOff>
      <xdr:row>61</xdr:row>
      <xdr:rowOff>50800</xdr:rowOff>
    </xdr:to>
    <xdr:sp macro="" textlink="">
      <xdr:nvSpPr>
        <xdr:cNvPr id="189" name="楕円 188"/>
        <xdr:cNvSpPr/>
      </xdr:nvSpPr>
      <xdr:spPr>
        <a:xfrm>
          <a:off x="3746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167640</xdr:rowOff>
    </xdr:from>
    <xdr:to>
      <xdr:col>24</xdr:col>
      <xdr:colOff>63500</xdr:colOff>
      <xdr:row>61</xdr:row>
      <xdr:rowOff>0</xdr:rowOff>
    </xdr:to>
    <xdr:cxnSp macro="">
      <xdr:nvCxnSpPr>
        <xdr:cNvPr id="190" name="直線コネクタ 189"/>
        <xdr:cNvCxnSpPr/>
      </xdr:nvCxnSpPr>
      <xdr:spPr>
        <a:xfrm flipV="1">
          <a:off x="3797300" y="104546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1" name="楕円 190"/>
        <xdr:cNvSpPr/>
      </xdr:nvSpPr>
      <xdr:spPr>
        <a:xfrm>
          <a:off x="2857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0</xdr:rowOff>
    </xdr:to>
    <xdr:cxnSp macro="">
      <xdr:nvCxnSpPr>
        <xdr:cNvPr id="192" name="直線コネクタ 191"/>
        <xdr:cNvCxnSpPr/>
      </xdr:nvCxnSpPr>
      <xdr:spPr>
        <a:xfrm>
          <a:off x="2908300" y="104432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101600</xdr:rowOff>
    </xdr:from>
    <xdr:to>
      <xdr:col>10</xdr:col>
      <xdr:colOff>165100</xdr:colOff>
      <xdr:row>61</xdr:row>
      <xdr:rowOff>31750</xdr:rowOff>
    </xdr:to>
    <xdr:sp macro="" textlink="">
      <xdr:nvSpPr>
        <xdr:cNvPr id="193" name="楕円 192"/>
        <xdr:cNvSpPr/>
      </xdr:nvSpPr>
      <xdr:spPr>
        <a:xfrm>
          <a:off x="1968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152400</xdr:rowOff>
    </xdr:from>
    <xdr:to>
      <xdr:col>15</xdr:col>
      <xdr:colOff>50800</xdr:colOff>
      <xdr:row>60</xdr:row>
      <xdr:rowOff>156210</xdr:rowOff>
    </xdr:to>
    <xdr:cxnSp macro="">
      <xdr:nvCxnSpPr>
        <xdr:cNvPr id="194" name="直線コネクタ 193"/>
        <xdr:cNvCxnSpPr/>
      </xdr:nvCxnSpPr>
      <xdr:spPr>
        <a:xfrm>
          <a:off x="2019300" y="10439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73025</xdr:rowOff>
    </xdr:from>
    <xdr:to>
      <xdr:col>6</xdr:col>
      <xdr:colOff>38100</xdr:colOff>
      <xdr:row>61</xdr:row>
      <xdr:rowOff>3175</xdr:rowOff>
    </xdr:to>
    <xdr:sp macro="" textlink="">
      <xdr:nvSpPr>
        <xdr:cNvPr id="195" name="楕円 194"/>
        <xdr:cNvSpPr/>
      </xdr:nvSpPr>
      <xdr:spPr>
        <a:xfrm>
          <a:off x="1079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123825</xdr:rowOff>
    </xdr:from>
    <xdr:to>
      <xdr:col>10</xdr:col>
      <xdr:colOff>114300</xdr:colOff>
      <xdr:row>60</xdr:row>
      <xdr:rowOff>152400</xdr:rowOff>
    </xdr:to>
    <xdr:cxnSp macro="">
      <xdr:nvCxnSpPr>
        <xdr:cNvPr id="196" name="直線コネクタ 195"/>
        <xdr:cNvCxnSpPr/>
      </xdr:nvCxnSpPr>
      <xdr:spPr>
        <a:xfrm>
          <a:off x="1130300" y="10410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41927</xdr:rowOff>
    </xdr:from>
    <xdr:ext cx="405111" cy="259045"/>
    <xdr:sp macro="" textlink="">
      <xdr:nvSpPr>
        <xdr:cNvPr id="201" name="n_1mainValue【体育館・プール】&#10;有形固定資産減価償却率"/>
        <xdr:cNvSpPr txBox="1"/>
      </xdr:nvSpPr>
      <xdr:spPr>
        <a:xfrm>
          <a:off x="3582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202" name="n_2mainValue【体育館・プール】&#10;有形固定資産減価償却率"/>
        <xdr:cNvSpPr txBox="1"/>
      </xdr:nvSpPr>
      <xdr:spPr>
        <a:xfrm>
          <a:off x="2705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22877</xdr:rowOff>
    </xdr:from>
    <xdr:ext cx="405111" cy="259045"/>
    <xdr:sp macro="" textlink="">
      <xdr:nvSpPr>
        <xdr:cNvPr id="203" name="n_3mainValue【体育館・プール】&#10;有形固定資産減価償却率"/>
        <xdr:cNvSpPr txBox="1"/>
      </xdr:nvSpPr>
      <xdr:spPr>
        <a:xfrm>
          <a:off x="1816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165752</xdr:rowOff>
    </xdr:from>
    <xdr:ext cx="405111" cy="259045"/>
    <xdr:sp macro="" textlink="">
      <xdr:nvSpPr>
        <xdr:cNvPr id="204" name="n_4mainValue【体育館・プール】&#10;有形固定資産減価償却率"/>
        <xdr:cNvSpPr txBox="1"/>
      </xdr:nvSpPr>
      <xdr:spPr>
        <a:xfrm>
          <a:off x="927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7" name="フローチャート: 判断 236"/>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130175</xdr:rowOff>
    </xdr:from>
    <xdr:to>
      <xdr:col>55</xdr:col>
      <xdr:colOff>50800</xdr:colOff>
      <xdr:row>61</xdr:row>
      <xdr:rowOff>60325</xdr:rowOff>
    </xdr:to>
    <xdr:sp macro="" textlink="">
      <xdr:nvSpPr>
        <xdr:cNvPr id="244" name="楕円 243"/>
        <xdr:cNvSpPr/>
      </xdr:nvSpPr>
      <xdr:spPr>
        <a:xfrm>
          <a:off x="104267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153052</xdr:rowOff>
    </xdr:from>
    <xdr:ext cx="469744" cy="259045"/>
    <xdr:sp macro="" textlink="">
      <xdr:nvSpPr>
        <xdr:cNvPr id="245" name="【体育館・プール】&#10;一人当たり面積該当値テキスト"/>
        <xdr:cNvSpPr txBox="1"/>
      </xdr:nvSpPr>
      <xdr:spPr>
        <a:xfrm>
          <a:off x="10515600"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135890</xdr:rowOff>
    </xdr:from>
    <xdr:to>
      <xdr:col>50</xdr:col>
      <xdr:colOff>165100</xdr:colOff>
      <xdr:row>61</xdr:row>
      <xdr:rowOff>66040</xdr:rowOff>
    </xdr:to>
    <xdr:sp macro="" textlink="">
      <xdr:nvSpPr>
        <xdr:cNvPr id="246" name="楕円 245"/>
        <xdr:cNvSpPr/>
      </xdr:nvSpPr>
      <xdr:spPr>
        <a:xfrm>
          <a:off x="9588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9525</xdr:rowOff>
    </xdr:from>
    <xdr:to>
      <xdr:col>55</xdr:col>
      <xdr:colOff>0</xdr:colOff>
      <xdr:row>61</xdr:row>
      <xdr:rowOff>15240</xdr:rowOff>
    </xdr:to>
    <xdr:cxnSp macro="">
      <xdr:nvCxnSpPr>
        <xdr:cNvPr id="247" name="直線コネクタ 246"/>
        <xdr:cNvCxnSpPr/>
      </xdr:nvCxnSpPr>
      <xdr:spPr>
        <a:xfrm flipV="1">
          <a:off x="9639300" y="104679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135890</xdr:rowOff>
    </xdr:from>
    <xdr:to>
      <xdr:col>46</xdr:col>
      <xdr:colOff>38100</xdr:colOff>
      <xdr:row>61</xdr:row>
      <xdr:rowOff>66040</xdr:rowOff>
    </xdr:to>
    <xdr:sp macro="" textlink="">
      <xdr:nvSpPr>
        <xdr:cNvPr id="248" name="楕円 247"/>
        <xdr:cNvSpPr/>
      </xdr:nvSpPr>
      <xdr:spPr>
        <a:xfrm>
          <a:off x="8699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15240</xdr:rowOff>
    </xdr:from>
    <xdr:to>
      <xdr:col>50</xdr:col>
      <xdr:colOff>114300</xdr:colOff>
      <xdr:row>61</xdr:row>
      <xdr:rowOff>15240</xdr:rowOff>
    </xdr:to>
    <xdr:cxnSp macro="">
      <xdr:nvCxnSpPr>
        <xdr:cNvPr id="249" name="直線コネクタ 248"/>
        <xdr:cNvCxnSpPr/>
      </xdr:nvCxnSpPr>
      <xdr:spPr>
        <a:xfrm>
          <a:off x="8750300" y="10473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141605</xdr:rowOff>
    </xdr:from>
    <xdr:to>
      <xdr:col>41</xdr:col>
      <xdr:colOff>101600</xdr:colOff>
      <xdr:row>61</xdr:row>
      <xdr:rowOff>71755</xdr:rowOff>
    </xdr:to>
    <xdr:sp macro="" textlink="">
      <xdr:nvSpPr>
        <xdr:cNvPr id="250" name="楕円 249"/>
        <xdr:cNvSpPr/>
      </xdr:nvSpPr>
      <xdr:spPr>
        <a:xfrm>
          <a:off x="7810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15240</xdr:rowOff>
    </xdr:from>
    <xdr:to>
      <xdr:col>45</xdr:col>
      <xdr:colOff>177800</xdr:colOff>
      <xdr:row>61</xdr:row>
      <xdr:rowOff>20955</xdr:rowOff>
    </xdr:to>
    <xdr:cxnSp macro="">
      <xdr:nvCxnSpPr>
        <xdr:cNvPr id="251" name="直線コネクタ 250"/>
        <xdr:cNvCxnSpPr/>
      </xdr:nvCxnSpPr>
      <xdr:spPr>
        <a:xfrm flipV="1">
          <a:off x="7861300" y="104736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141605</xdr:rowOff>
    </xdr:from>
    <xdr:to>
      <xdr:col>36</xdr:col>
      <xdr:colOff>165100</xdr:colOff>
      <xdr:row>61</xdr:row>
      <xdr:rowOff>71755</xdr:rowOff>
    </xdr:to>
    <xdr:sp macro="" textlink="">
      <xdr:nvSpPr>
        <xdr:cNvPr id="252" name="楕円 251"/>
        <xdr:cNvSpPr/>
      </xdr:nvSpPr>
      <xdr:spPr>
        <a:xfrm>
          <a:off x="6921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20955</xdr:rowOff>
    </xdr:from>
    <xdr:to>
      <xdr:col>41</xdr:col>
      <xdr:colOff>50800</xdr:colOff>
      <xdr:row>61</xdr:row>
      <xdr:rowOff>20955</xdr:rowOff>
    </xdr:to>
    <xdr:cxnSp macro="">
      <xdr:nvCxnSpPr>
        <xdr:cNvPr id="253" name="直線コネクタ 252"/>
        <xdr:cNvCxnSpPr/>
      </xdr:nvCxnSpPr>
      <xdr:spPr>
        <a:xfrm>
          <a:off x="6972300" y="10479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146702</xdr:rowOff>
    </xdr:from>
    <xdr:ext cx="469744" cy="259045"/>
    <xdr:sp macro="" textlink="">
      <xdr:nvSpPr>
        <xdr:cNvPr id="256" name="n_3aveValue【体育館・プール】&#10;一人当たり面積"/>
        <xdr:cNvSpPr txBox="1"/>
      </xdr:nvSpPr>
      <xdr:spPr>
        <a:xfrm>
          <a:off x="7626427" y="1060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137177</xdr:rowOff>
    </xdr:from>
    <xdr:ext cx="469744" cy="259045"/>
    <xdr:sp macro="" textlink="">
      <xdr:nvSpPr>
        <xdr:cNvPr id="257" name="n_4aveValue【体育館・プール】&#10;一人当たり面積"/>
        <xdr:cNvSpPr txBox="1"/>
      </xdr:nvSpPr>
      <xdr:spPr>
        <a:xfrm>
          <a:off x="6737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82567</xdr:rowOff>
    </xdr:from>
    <xdr:ext cx="469744" cy="259045"/>
    <xdr:sp macro="" textlink="">
      <xdr:nvSpPr>
        <xdr:cNvPr id="258" name="n_1mainValue【体育館・プール】&#10;一人当たり面積"/>
        <xdr:cNvSpPr txBox="1"/>
      </xdr:nvSpPr>
      <xdr:spPr>
        <a:xfrm>
          <a:off x="93917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82567</xdr:rowOff>
    </xdr:from>
    <xdr:ext cx="469744" cy="259045"/>
    <xdr:sp macro="" textlink="">
      <xdr:nvSpPr>
        <xdr:cNvPr id="259" name="n_2mainValue【体育館・プール】&#10;一人当たり面積"/>
        <xdr:cNvSpPr txBox="1"/>
      </xdr:nvSpPr>
      <xdr:spPr>
        <a:xfrm>
          <a:off x="85154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88282</xdr:rowOff>
    </xdr:from>
    <xdr:ext cx="469744" cy="259045"/>
    <xdr:sp macro="" textlink="">
      <xdr:nvSpPr>
        <xdr:cNvPr id="260" name="n_3mainValue【体育館・プール】&#10;一人当たり面積"/>
        <xdr:cNvSpPr txBox="1"/>
      </xdr:nvSpPr>
      <xdr:spPr>
        <a:xfrm>
          <a:off x="76264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88282</xdr:rowOff>
    </xdr:from>
    <xdr:ext cx="469744" cy="259045"/>
    <xdr:sp macro="" textlink="">
      <xdr:nvSpPr>
        <xdr:cNvPr id="261" name="n_4mainValue【体育館・プール】&#10;一人当たり面積"/>
        <xdr:cNvSpPr txBox="1"/>
      </xdr:nvSpPr>
      <xdr:spPr>
        <a:xfrm>
          <a:off x="67374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87630</xdr:rowOff>
    </xdr:from>
    <xdr:to>
      <xdr:col>24</xdr:col>
      <xdr:colOff>62865</xdr:colOff>
      <xdr:row>86</xdr:row>
      <xdr:rowOff>110489</xdr:rowOff>
    </xdr:to>
    <xdr:cxnSp macro="">
      <xdr:nvCxnSpPr>
        <xdr:cNvPr id="286" name="直線コネクタ 285"/>
        <xdr:cNvCxnSpPr/>
      </xdr:nvCxnSpPr>
      <xdr:spPr>
        <a:xfrm flipV="1">
          <a:off x="4634865" y="136321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114316</xdr:rowOff>
    </xdr:from>
    <xdr:ext cx="405111" cy="259045"/>
    <xdr:sp macro="" textlink="">
      <xdr:nvSpPr>
        <xdr:cNvPr id="287" name="【福祉施設】&#10;有形固定資産減価償却率最小値テキスト"/>
        <xdr:cNvSpPr txBox="1"/>
      </xdr:nvSpPr>
      <xdr:spPr>
        <a:xfrm>
          <a:off x="4673600"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110489</xdr:rowOff>
    </xdr:from>
    <xdr:to>
      <xdr:col>24</xdr:col>
      <xdr:colOff>152400</xdr:colOff>
      <xdr:row>86</xdr:row>
      <xdr:rowOff>110489</xdr:rowOff>
    </xdr:to>
    <xdr:cxnSp macro="">
      <xdr:nvCxnSpPr>
        <xdr:cNvPr id="288" name="直線コネクタ 287"/>
        <xdr:cNvCxnSpPr/>
      </xdr:nvCxnSpPr>
      <xdr:spPr>
        <a:xfrm>
          <a:off x="4546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34307</xdr:rowOff>
    </xdr:from>
    <xdr:ext cx="405111" cy="259045"/>
    <xdr:sp macro="" textlink="">
      <xdr:nvSpPr>
        <xdr:cNvPr id="289" name="【福祉施設】&#10;有形固定資産減価償却率最大値テキスト"/>
        <xdr:cNvSpPr txBox="1"/>
      </xdr:nvSpPr>
      <xdr:spPr>
        <a:xfrm>
          <a:off x="4673600" y="1340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87630</xdr:rowOff>
    </xdr:from>
    <xdr:to>
      <xdr:col>24</xdr:col>
      <xdr:colOff>152400</xdr:colOff>
      <xdr:row>79</xdr:row>
      <xdr:rowOff>87630</xdr:rowOff>
    </xdr:to>
    <xdr:cxnSp macro="">
      <xdr:nvCxnSpPr>
        <xdr:cNvPr id="290" name="直線コネクタ 289"/>
        <xdr:cNvCxnSpPr/>
      </xdr:nvCxnSpPr>
      <xdr:spPr>
        <a:xfrm>
          <a:off x="4546600" y="136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福祉施設】&#10;有形固定資産減価償却率平均値テキスト"/>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53975</xdr:rowOff>
    </xdr:from>
    <xdr:to>
      <xdr:col>20</xdr:col>
      <xdr:colOff>38100</xdr:colOff>
      <xdr:row>82</xdr:row>
      <xdr:rowOff>155575</xdr:rowOff>
    </xdr:to>
    <xdr:sp macro="" textlink="">
      <xdr:nvSpPr>
        <xdr:cNvPr id="293" name="フローチャート: 判断 292"/>
        <xdr:cNvSpPr/>
      </xdr:nvSpPr>
      <xdr:spPr>
        <a:xfrm>
          <a:off x="3746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4" name="フローチャート: 判断 293"/>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82550</xdr:rowOff>
    </xdr:from>
    <xdr:to>
      <xdr:col>24</xdr:col>
      <xdr:colOff>114300</xdr:colOff>
      <xdr:row>80</xdr:row>
      <xdr:rowOff>12700</xdr:rowOff>
    </xdr:to>
    <xdr:sp macro="" textlink="">
      <xdr:nvSpPr>
        <xdr:cNvPr id="302" name="楕円 301"/>
        <xdr:cNvSpPr/>
      </xdr:nvSpPr>
      <xdr:spPr>
        <a:xfrm>
          <a:off x="4584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168927</xdr:rowOff>
    </xdr:from>
    <xdr:ext cx="405111" cy="259045"/>
    <xdr:sp macro="" textlink="">
      <xdr:nvSpPr>
        <xdr:cNvPr id="303" name="【福祉施設】&#10;有形固定資産減価償却率該当値テキスト"/>
        <xdr:cNvSpPr txBox="1"/>
      </xdr:nvSpPr>
      <xdr:spPr>
        <a:xfrm>
          <a:off x="4673600" y="1354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23495</xdr:rowOff>
    </xdr:from>
    <xdr:to>
      <xdr:col>20</xdr:col>
      <xdr:colOff>38100</xdr:colOff>
      <xdr:row>79</xdr:row>
      <xdr:rowOff>125095</xdr:rowOff>
    </xdr:to>
    <xdr:sp macro="" textlink="">
      <xdr:nvSpPr>
        <xdr:cNvPr id="304" name="楕円 303"/>
        <xdr:cNvSpPr/>
      </xdr:nvSpPr>
      <xdr:spPr>
        <a:xfrm>
          <a:off x="3746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74295</xdr:rowOff>
    </xdr:from>
    <xdr:to>
      <xdr:col>24</xdr:col>
      <xdr:colOff>63500</xdr:colOff>
      <xdr:row>79</xdr:row>
      <xdr:rowOff>133350</xdr:rowOff>
    </xdr:to>
    <xdr:cxnSp macro="">
      <xdr:nvCxnSpPr>
        <xdr:cNvPr id="305" name="直線コネクタ 304"/>
        <xdr:cNvCxnSpPr/>
      </xdr:nvCxnSpPr>
      <xdr:spPr>
        <a:xfrm>
          <a:off x="3797300" y="1361884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132080</xdr:rowOff>
    </xdr:from>
    <xdr:to>
      <xdr:col>15</xdr:col>
      <xdr:colOff>101600</xdr:colOff>
      <xdr:row>79</xdr:row>
      <xdr:rowOff>62230</xdr:rowOff>
    </xdr:to>
    <xdr:sp macro="" textlink="">
      <xdr:nvSpPr>
        <xdr:cNvPr id="306" name="楕円 305"/>
        <xdr:cNvSpPr/>
      </xdr:nvSpPr>
      <xdr:spPr>
        <a:xfrm>
          <a:off x="2857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11430</xdr:rowOff>
    </xdr:from>
    <xdr:to>
      <xdr:col>19</xdr:col>
      <xdr:colOff>177800</xdr:colOff>
      <xdr:row>79</xdr:row>
      <xdr:rowOff>74295</xdr:rowOff>
    </xdr:to>
    <xdr:cxnSp macro="">
      <xdr:nvCxnSpPr>
        <xdr:cNvPr id="307" name="直線コネクタ 306"/>
        <xdr:cNvCxnSpPr/>
      </xdr:nvCxnSpPr>
      <xdr:spPr>
        <a:xfrm>
          <a:off x="2908300" y="135559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76836</xdr:rowOff>
    </xdr:from>
    <xdr:to>
      <xdr:col>10</xdr:col>
      <xdr:colOff>165100</xdr:colOff>
      <xdr:row>80</xdr:row>
      <xdr:rowOff>6986</xdr:rowOff>
    </xdr:to>
    <xdr:sp macro="" textlink="">
      <xdr:nvSpPr>
        <xdr:cNvPr id="308" name="楕円 307"/>
        <xdr:cNvSpPr/>
      </xdr:nvSpPr>
      <xdr:spPr>
        <a:xfrm>
          <a:off x="1968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11430</xdr:rowOff>
    </xdr:from>
    <xdr:to>
      <xdr:col>15</xdr:col>
      <xdr:colOff>50800</xdr:colOff>
      <xdr:row>79</xdr:row>
      <xdr:rowOff>127636</xdr:rowOff>
    </xdr:to>
    <xdr:cxnSp macro="">
      <xdr:nvCxnSpPr>
        <xdr:cNvPr id="309" name="直線コネクタ 308"/>
        <xdr:cNvCxnSpPr/>
      </xdr:nvCxnSpPr>
      <xdr:spPr>
        <a:xfrm flipV="1">
          <a:off x="2019300" y="13555980"/>
          <a:ext cx="88900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48261</xdr:rowOff>
    </xdr:from>
    <xdr:to>
      <xdr:col>6</xdr:col>
      <xdr:colOff>38100</xdr:colOff>
      <xdr:row>79</xdr:row>
      <xdr:rowOff>149861</xdr:rowOff>
    </xdr:to>
    <xdr:sp macro="" textlink="">
      <xdr:nvSpPr>
        <xdr:cNvPr id="310" name="楕円 309"/>
        <xdr:cNvSpPr/>
      </xdr:nvSpPr>
      <xdr:spPr>
        <a:xfrm>
          <a:off x="1079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99061</xdr:rowOff>
    </xdr:from>
    <xdr:to>
      <xdr:col>10</xdr:col>
      <xdr:colOff>114300</xdr:colOff>
      <xdr:row>79</xdr:row>
      <xdr:rowOff>127636</xdr:rowOff>
    </xdr:to>
    <xdr:cxnSp macro="">
      <xdr:nvCxnSpPr>
        <xdr:cNvPr id="311" name="直線コネクタ 310"/>
        <xdr:cNvCxnSpPr/>
      </xdr:nvCxnSpPr>
      <xdr:spPr>
        <a:xfrm>
          <a:off x="1130300" y="136436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146702</xdr:rowOff>
    </xdr:from>
    <xdr:ext cx="405111" cy="259045"/>
    <xdr:sp macro="" textlink="">
      <xdr:nvSpPr>
        <xdr:cNvPr id="312" name="n_1aveValue【福祉施設】&#10;有形固定資産減価償却率"/>
        <xdr:cNvSpPr txBox="1"/>
      </xdr:nvSpPr>
      <xdr:spPr>
        <a:xfrm>
          <a:off x="3582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3" name="n_2aveValue【福祉施設】&#10;有形固定資産減価償却率"/>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315" name="n_4aveValue【福祉施設】&#10;有形固定資産減価償却率"/>
        <xdr:cNvSpPr txBox="1"/>
      </xdr:nvSpPr>
      <xdr:spPr>
        <a:xfrm>
          <a:off x="927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141622</xdr:rowOff>
    </xdr:from>
    <xdr:ext cx="405111" cy="259045"/>
    <xdr:sp macro="" textlink="">
      <xdr:nvSpPr>
        <xdr:cNvPr id="316" name="n_1mainValue【福祉施設】&#10;有形固定資産減価償却率"/>
        <xdr:cNvSpPr txBox="1"/>
      </xdr:nvSpPr>
      <xdr:spPr>
        <a:xfrm>
          <a:off x="35820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78757</xdr:rowOff>
    </xdr:from>
    <xdr:ext cx="405111" cy="259045"/>
    <xdr:sp macro="" textlink="">
      <xdr:nvSpPr>
        <xdr:cNvPr id="317" name="n_2mainValue【福祉施設】&#10;有形固定資産減価償却率"/>
        <xdr:cNvSpPr txBox="1"/>
      </xdr:nvSpPr>
      <xdr:spPr>
        <a:xfrm>
          <a:off x="27057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23513</xdr:rowOff>
    </xdr:from>
    <xdr:ext cx="405111" cy="259045"/>
    <xdr:sp macro="" textlink="">
      <xdr:nvSpPr>
        <xdr:cNvPr id="318" name="n_3mainValue【福祉施設】&#10;有形固定資産減価償却率"/>
        <xdr:cNvSpPr txBox="1"/>
      </xdr:nvSpPr>
      <xdr:spPr>
        <a:xfrm>
          <a:off x="18167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166388</xdr:rowOff>
    </xdr:from>
    <xdr:ext cx="405111" cy="259045"/>
    <xdr:sp macro="" textlink="">
      <xdr:nvSpPr>
        <xdr:cNvPr id="319" name="n_4mainValue【福祉施設】&#10;有形固定資産減価償却率"/>
        <xdr:cNvSpPr txBox="1"/>
      </xdr:nvSpPr>
      <xdr:spPr>
        <a:xfrm>
          <a:off x="927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3" name="直線コネクタ 342"/>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6" name="【福祉施設】&#10;一人当たり面積最大値テキスト"/>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7" name="直線コネクタ 346"/>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8" name="【福祉施設】&#10;一人当たり面積平均値テキスト"/>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9" name="フローチャート: 判断 348"/>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0" name="フローチャート: 判断 349"/>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51" name="フローチャート: 判断 350"/>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59" name="楕円 358"/>
        <xdr:cNvSpPr/>
      </xdr:nvSpPr>
      <xdr:spPr>
        <a:xfrm>
          <a:off x="10426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67327</xdr:rowOff>
    </xdr:from>
    <xdr:ext cx="469744" cy="259045"/>
    <xdr:sp macro="" textlink="">
      <xdr:nvSpPr>
        <xdr:cNvPr id="360" name="【福祉施設】&#10;一人当たり面積該当値テキスト"/>
        <xdr:cNvSpPr txBox="1"/>
      </xdr:nvSpPr>
      <xdr:spPr>
        <a:xfrm>
          <a:off x="10515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52070</xdr:rowOff>
    </xdr:from>
    <xdr:to>
      <xdr:col>50</xdr:col>
      <xdr:colOff>165100</xdr:colOff>
      <xdr:row>83</xdr:row>
      <xdr:rowOff>153670</xdr:rowOff>
    </xdr:to>
    <xdr:sp macro="" textlink="">
      <xdr:nvSpPr>
        <xdr:cNvPr id="361" name="楕円 360"/>
        <xdr:cNvSpPr/>
      </xdr:nvSpPr>
      <xdr:spPr>
        <a:xfrm>
          <a:off x="9588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102870</xdr:rowOff>
    </xdr:to>
    <xdr:cxnSp macro="">
      <xdr:nvCxnSpPr>
        <xdr:cNvPr id="362" name="直線コネクタ 361"/>
        <xdr:cNvCxnSpPr/>
      </xdr:nvCxnSpPr>
      <xdr:spPr>
        <a:xfrm flipV="1">
          <a:off x="9639300" y="14325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52070</xdr:rowOff>
    </xdr:from>
    <xdr:to>
      <xdr:col>46</xdr:col>
      <xdr:colOff>38100</xdr:colOff>
      <xdr:row>83</xdr:row>
      <xdr:rowOff>153670</xdr:rowOff>
    </xdr:to>
    <xdr:sp macro="" textlink="">
      <xdr:nvSpPr>
        <xdr:cNvPr id="363" name="楕円 362"/>
        <xdr:cNvSpPr/>
      </xdr:nvSpPr>
      <xdr:spPr>
        <a:xfrm>
          <a:off x="8699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102870</xdr:rowOff>
    </xdr:from>
    <xdr:to>
      <xdr:col>50</xdr:col>
      <xdr:colOff>114300</xdr:colOff>
      <xdr:row>83</xdr:row>
      <xdr:rowOff>102870</xdr:rowOff>
    </xdr:to>
    <xdr:cxnSp macro="">
      <xdr:nvCxnSpPr>
        <xdr:cNvPr id="364" name="直線コネクタ 363"/>
        <xdr:cNvCxnSpPr/>
      </xdr:nvCxnSpPr>
      <xdr:spPr>
        <a:xfrm>
          <a:off x="8750300" y="14333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170180</xdr:rowOff>
    </xdr:from>
    <xdr:to>
      <xdr:col>41</xdr:col>
      <xdr:colOff>101600</xdr:colOff>
      <xdr:row>82</xdr:row>
      <xdr:rowOff>100330</xdr:rowOff>
    </xdr:to>
    <xdr:sp macro="" textlink="">
      <xdr:nvSpPr>
        <xdr:cNvPr id="365" name="楕円 364"/>
        <xdr:cNvSpPr/>
      </xdr:nvSpPr>
      <xdr:spPr>
        <a:xfrm>
          <a:off x="7810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49530</xdr:rowOff>
    </xdr:from>
    <xdr:to>
      <xdr:col>45</xdr:col>
      <xdr:colOff>177800</xdr:colOff>
      <xdr:row>83</xdr:row>
      <xdr:rowOff>102870</xdr:rowOff>
    </xdr:to>
    <xdr:cxnSp macro="">
      <xdr:nvCxnSpPr>
        <xdr:cNvPr id="366" name="直線コネクタ 365"/>
        <xdr:cNvCxnSpPr/>
      </xdr:nvCxnSpPr>
      <xdr:spPr>
        <a:xfrm>
          <a:off x="7861300" y="141084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2539</xdr:rowOff>
    </xdr:from>
    <xdr:to>
      <xdr:col>36</xdr:col>
      <xdr:colOff>165100</xdr:colOff>
      <xdr:row>82</xdr:row>
      <xdr:rowOff>104139</xdr:rowOff>
    </xdr:to>
    <xdr:sp macro="" textlink="">
      <xdr:nvSpPr>
        <xdr:cNvPr id="367" name="楕円 366"/>
        <xdr:cNvSpPr/>
      </xdr:nvSpPr>
      <xdr:spPr>
        <a:xfrm>
          <a:off x="6921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49530</xdr:rowOff>
    </xdr:from>
    <xdr:to>
      <xdr:col>41</xdr:col>
      <xdr:colOff>50800</xdr:colOff>
      <xdr:row>82</xdr:row>
      <xdr:rowOff>53339</xdr:rowOff>
    </xdr:to>
    <xdr:cxnSp macro="">
      <xdr:nvCxnSpPr>
        <xdr:cNvPr id="368" name="直線コネクタ 367"/>
        <xdr:cNvCxnSpPr/>
      </xdr:nvCxnSpPr>
      <xdr:spPr>
        <a:xfrm flipV="1">
          <a:off x="6972300" y="141084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9" name="n_1aveValue【福祉施設】&#10;一人当たり面積"/>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70" name="n_2aveValue【福祉施設】&#10;一人当たり面積"/>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1" name="n_3aveValue【福祉施設】&#10;一人当たり面積"/>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2" name="n_4aveValue【福祉施設】&#10;一人当たり面積"/>
        <xdr:cNvSpPr txBox="1"/>
      </xdr:nvSpPr>
      <xdr:spPr>
        <a:xfrm>
          <a:off x="6737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170197</xdr:rowOff>
    </xdr:from>
    <xdr:ext cx="469744" cy="259045"/>
    <xdr:sp macro="" textlink="">
      <xdr:nvSpPr>
        <xdr:cNvPr id="373" name="n_1mainValue【福祉施設】&#10;一人当たり面積"/>
        <xdr:cNvSpPr txBox="1"/>
      </xdr:nvSpPr>
      <xdr:spPr>
        <a:xfrm>
          <a:off x="9391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170197</xdr:rowOff>
    </xdr:from>
    <xdr:ext cx="469744" cy="259045"/>
    <xdr:sp macro="" textlink="">
      <xdr:nvSpPr>
        <xdr:cNvPr id="374" name="n_2mainValue【福祉施設】&#10;一人当たり面積"/>
        <xdr:cNvSpPr txBox="1"/>
      </xdr:nvSpPr>
      <xdr:spPr>
        <a:xfrm>
          <a:off x="8515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116857</xdr:rowOff>
    </xdr:from>
    <xdr:ext cx="469744" cy="259045"/>
    <xdr:sp macro="" textlink="">
      <xdr:nvSpPr>
        <xdr:cNvPr id="375" name="n_3mainValue【福祉施設】&#10;一人当たり面積"/>
        <xdr:cNvSpPr txBox="1"/>
      </xdr:nvSpPr>
      <xdr:spPr>
        <a:xfrm>
          <a:off x="7626427"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120666</xdr:rowOff>
    </xdr:from>
    <xdr:ext cx="469744" cy="259045"/>
    <xdr:sp macro="" textlink="">
      <xdr:nvSpPr>
        <xdr:cNvPr id="376" name="n_4mainValue【福祉施設】&#10;一人当たり面積"/>
        <xdr:cNvSpPr txBox="1"/>
      </xdr:nvSpPr>
      <xdr:spPr>
        <a:xfrm>
          <a:off x="6737427" y="138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401" name="直線コネクタ 400"/>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2" name="【市民会館】&#10;有形固定資産減価償却率最小値テキスト"/>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3" name="直線コネクタ 402"/>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4" name="【市民会館】&#10;有形固定資産減価償却率最大値テキスト"/>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5" name="直線コネクタ 404"/>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6" name="【市民会館】&#10;有形固定資産減価償却率平均値テキスト"/>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7" name="フローチャート: 判断 406"/>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8" name="フローチャート: 判断 407"/>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9" name="フローチャート: 判断 408"/>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0" name="フローチャート: 判断 409"/>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macro="" textlink="">
      <xdr:nvSpPr>
        <xdr:cNvPr id="411" name="フローチャート: 判断 410"/>
        <xdr:cNvSpPr/>
      </xdr:nvSpPr>
      <xdr:spPr>
        <a:xfrm>
          <a:off x="1079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133986</xdr:rowOff>
    </xdr:from>
    <xdr:to>
      <xdr:col>24</xdr:col>
      <xdr:colOff>114300</xdr:colOff>
      <xdr:row>105</xdr:row>
      <xdr:rowOff>64136</xdr:rowOff>
    </xdr:to>
    <xdr:sp macro="" textlink="">
      <xdr:nvSpPr>
        <xdr:cNvPr id="417" name="楕円 416"/>
        <xdr:cNvSpPr/>
      </xdr:nvSpPr>
      <xdr:spPr>
        <a:xfrm>
          <a:off x="4584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112413</xdr:rowOff>
    </xdr:from>
    <xdr:ext cx="405111" cy="259045"/>
    <xdr:sp macro="" textlink="">
      <xdr:nvSpPr>
        <xdr:cNvPr id="418" name="【市民会館】&#10;有形固定資産減価償却率該当値テキスト"/>
        <xdr:cNvSpPr txBox="1"/>
      </xdr:nvSpPr>
      <xdr:spPr>
        <a:xfrm>
          <a:off x="4673600"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103505</xdr:rowOff>
    </xdr:from>
    <xdr:to>
      <xdr:col>20</xdr:col>
      <xdr:colOff>38100</xdr:colOff>
      <xdr:row>105</xdr:row>
      <xdr:rowOff>33655</xdr:rowOff>
    </xdr:to>
    <xdr:sp macro="" textlink="">
      <xdr:nvSpPr>
        <xdr:cNvPr id="419" name="楕円 418"/>
        <xdr:cNvSpPr/>
      </xdr:nvSpPr>
      <xdr:spPr>
        <a:xfrm>
          <a:off x="3746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154305</xdr:rowOff>
    </xdr:from>
    <xdr:to>
      <xdr:col>24</xdr:col>
      <xdr:colOff>63500</xdr:colOff>
      <xdr:row>105</xdr:row>
      <xdr:rowOff>13336</xdr:rowOff>
    </xdr:to>
    <xdr:cxnSp macro="">
      <xdr:nvCxnSpPr>
        <xdr:cNvPr id="420" name="直線コネクタ 419"/>
        <xdr:cNvCxnSpPr/>
      </xdr:nvCxnSpPr>
      <xdr:spPr>
        <a:xfrm>
          <a:off x="3797300" y="179851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76836</xdr:rowOff>
    </xdr:from>
    <xdr:to>
      <xdr:col>15</xdr:col>
      <xdr:colOff>101600</xdr:colOff>
      <xdr:row>105</xdr:row>
      <xdr:rowOff>6986</xdr:rowOff>
    </xdr:to>
    <xdr:sp macro="" textlink="">
      <xdr:nvSpPr>
        <xdr:cNvPr id="421" name="楕円 420"/>
        <xdr:cNvSpPr/>
      </xdr:nvSpPr>
      <xdr:spPr>
        <a:xfrm>
          <a:off x="2857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127636</xdr:rowOff>
    </xdr:from>
    <xdr:to>
      <xdr:col>19</xdr:col>
      <xdr:colOff>177800</xdr:colOff>
      <xdr:row>104</xdr:row>
      <xdr:rowOff>154305</xdr:rowOff>
    </xdr:to>
    <xdr:cxnSp macro="">
      <xdr:nvCxnSpPr>
        <xdr:cNvPr id="422" name="直線コネクタ 421"/>
        <xdr:cNvCxnSpPr/>
      </xdr:nvCxnSpPr>
      <xdr:spPr>
        <a:xfrm>
          <a:off x="2908300" y="179584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67311</xdr:rowOff>
    </xdr:from>
    <xdr:to>
      <xdr:col>10</xdr:col>
      <xdr:colOff>165100</xdr:colOff>
      <xdr:row>104</xdr:row>
      <xdr:rowOff>168911</xdr:rowOff>
    </xdr:to>
    <xdr:sp macro="" textlink="">
      <xdr:nvSpPr>
        <xdr:cNvPr id="423" name="楕円 422"/>
        <xdr:cNvSpPr/>
      </xdr:nvSpPr>
      <xdr:spPr>
        <a:xfrm>
          <a:off x="1968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118111</xdr:rowOff>
    </xdr:from>
    <xdr:to>
      <xdr:col>15</xdr:col>
      <xdr:colOff>50800</xdr:colOff>
      <xdr:row>104</xdr:row>
      <xdr:rowOff>127636</xdr:rowOff>
    </xdr:to>
    <xdr:cxnSp macro="">
      <xdr:nvCxnSpPr>
        <xdr:cNvPr id="424" name="直線コネクタ 423"/>
        <xdr:cNvCxnSpPr/>
      </xdr:nvCxnSpPr>
      <xdr:spPr>
        <a:xfrm>
          <a:off x="2019300" y="179489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55880</xdr:rowOff>
    </xdr:from>
    <xdr:to>
      <xdr:col>6</xdr:col>
      <xdr:colOff>38100</xdr:colOff>
      <xdr:row>104</xdr:row>
      <xdr:rowOff>157480</xdr:rowOff>
    </xdr:to>
    <xdr:sp macro="" textlink="">
      <xdr:nvSpPr>
        <xdr:cNvPr id="425" name="楕円 424"/>
        <xdr:cNvSpPr/>
      </xdr:nvSpPr>
      <xdr:spPr>
        <a:xfrm>
          <a:off x="1079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106680</xdr:rowOff>
    </xdr:from>
    <xdr:to>
      <xdr:col>10</xdr:col>
      <xdr:colOff>114300</xdr:colOff>
      <xdr:row>104</xdr:row>
      <xdr:rowOff>118111</xdr:rowOff>
    </xdr:to>
    <xdr:cxnSp macro="">
      <xdr:nvCxnSpPr>
        <xdr:cNvPr id="426" name="直線コネクタ 425"/>
        <xdr:cNvCxnSpPr/>
      </xdr:nvCxnSpPr>
      <xdr:spPr>
        <a:xfrm>
          <a:off x="1130300" y="179374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7" name="n_1aveValue【市民会館】&#10;有形固定資産減価償却率"/>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8" name="n_2aveValue【市民会館】&#10;有形固定資産減価償却率"/>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29" name="n_3aveValue【市民会館】&#10;有形固定資産減価償却率"/>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430" name="n_4aveValue【市民会館】&#10;有形固定資産減価償却率"/>
        <xdr:cNvSpPr txBox="1"/>
      </xdr:nvSpPr>
      <xdr:spPr>
        <a:xfrm>
          <a:off x="927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24782</xdr:rowOff>
    </xdr:from>
    <xdr:ext cx="405111" cy="259045"/>
    <xdr:sp macro="" textlink="">
      <xdr:nvSpPr>
        <xdr:cNvPr id="431" name="n_1mainValue【市民会館】&#10;有形固定資産減価償却率"/>
        <xdr:cNvSpPr txBox="1"/>
      </xdr:nvSpPr>
      <xdr:spPr>
        <a:xfrm>
          <a:off x="3582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169563</xdr:rowOff>
    </xdr:from>
    <xdr:ext cx="405111" cy="259045"/>
    <xdr:sp macro="" textlink="">
      <xdr:nvSpPr>
        <xdr:cNvPr id="432" name="n_2mainValue【市民会館】&#10;有形固定資産減価償却率"/>
        <xdr:cNvSpPr txBox="1"/>
      </xdr:nvSpPr>
      <xdr:spPr>
        <a:xfrm>
          <a:off x="2705744"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160038</xdr:rowOff>
    </xdr:from>
    <xdr:ext cx="405111" cy="259045"/>
    <xdr:sp macro="" textlink="">
      <xdr:nvSpPr>
        <xdr:cNvPr id="433" name="n_3mainValue【市民会館】&#10;有形固定資産減価償却率"/>
        <xdr:cNvSpPr txBox="1"/>
      </xdr:nvSpPr>
      <xdr:spPr>
        <a:xfrm>
          <a:off x="1816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148607</xdr:rowOff>
    </xdr:from>
    <xdr:ext cx="405111" cy="259045"/>
    <xdr:sp macro="" textlink="">
      <xdr:nvSpPr>
        <xdr:cNvPr id="434" name="n_4mainValue【市民会館】&#10;有形固定資産減価償却率"/>
        <xdr:cNvSpPr txBox="1"/>
      </xdr:nvSpPr>
      <xdr:spPr>
        <a:xfrm>
          <a:off x="927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8" name="直線コネクタ 457"/>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9"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0" name="直線コネクタ 459"/>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1"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2" name="直線コネクタ 461"/>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3" name="【市民会館】&#10;一人当たり面積平均値テキスト"/>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4" name="フローチャート: 判断 463"/>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5" name="フローチャート: 判断 464"/>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6" name="フローチャート: 判断 465"/>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7" name="フローチャート: 判断 466"/>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8" name="フローチャート: 判断 467"/>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109220</xdr:rowOff>
    </xdr:from>
    <xdr:to>
      <xdr:col>55</xdr:col>
      <xdr:colOff>50800</xdr:colOff>
      <xdr:row>106</xdr:row>
      <xdr:rowOff>39370</xdr:rowOff>
    </xdr:to>
    <xdr:sp macro="" textlink="">
      <xdr:nvSpPr>
        <xdr:cNvPr id="474" name="楕円 473"/>
        <xdr:cNvSpPr/>
      </xdr:nvSpPr>
      <xdr:spPr>
        <a:xfrm>
          <a:off x="10426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87647</xdr:rowOff>
    </xdr:from>
    <xdr:ext cx="469744" cy="259045"/>
    <xdr:sp macro="" textlink="">
      <xdr:nvSpPr>
        <xdr:cNvPr id="475" name="【市民会館】&#10;一人当たり面積該当値テキスト"/>
        <xdr:cNvSpPr txBox="1"/>
      </xdr:nvSpPr>
      <xdr:spPr>
        <a:xfrm>
          <a:off x="10515600"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116839</xdr:rowOff>
    </xdr:from>
    <xdr:to>
      <xdr:col>50</xdr:col>
      <xdr:colOff>165100</xdr:colOff>
      <xdr:row>106</xdr:row>
      <xdr:rowOff>46989</xdr:rowOff>
    </xdr:to>
    <xdr:sp macro="" textlink="">
      <xdr:nvSpPr>
        <xdr:cNvPr id="476" name="楕円 475"/>
        <xdr:cNvSpPr/>
      </xdr:nvSpPr>
      <xdr:spPr>
        <a:xfrm>
          <a:off x="9588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160020</xdr:rowOff>
    </xdr:from>
    <xdr:to>
      <xdr:col>55</xdr:col>
      <xdr:colOff>0</xdr:colOff>
      <xdr:row>105</xdr:row>
      <xdr:rowOff>167639</xdr:rowOff>
    </xdr:to>
    <xdr:cxnSp macro="">
      <xdr:nvCxnSpPr>
        <xdr:cNvPr id="477" name="直線コネクタ 476"/>
        <xdr:cNvCxnSpPr/>
      </xdr:nvCxnSpPr>
      <xdr:spPr>
        <a:xfrm flipV="1">
          <a:off x="9639300" y="181622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116839</xdr:rowOff>
    </xdr:from>
    <xdr:to>
      <xdr:col>46</xdr:col>
      <xdr:colOff>38100</xdr:colOff>
      <xdr:row>106</xdr:row>
      <xdr:rowOff>46989</xdr:rowOff>
    </xdr:to>
    <xdr:sp macro="" textlink="">
      <xdr:nvSpPr>
        <xdr:cNvPr id="478" name="楕円 477"/>
        <xdr:cNvSpPr/>
      </xdr:nvSpPr>
      <xdr:spPr>
        <a:xfrm>
          <a:off x="8699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167639</xdr:rowOff>
    </xdr:from>
    <xdr:to>
      <xdr:col>50</xdr:col>
      <xdr:colOff>114300</xdr:colOff>
      <xdr:row>105</xdr:row>
      <xdr:rowOff>167639</xdr:rowOff>
    </xdr:to>
    <xdr:cxnSp macro="">
      <xdr:nvCxnSpPr>
        <xdr:cNvPr id="479" name="直線コネクタ 478"/>
        <xdr:cNvCxnSpPr/>
      </xdr:nvCxnSpPr>
      <xdr:spPr>
        <a:xfrm>
          <a:off x="8750300" y="18169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120650</xdr:rowOff>
    </xdr:from>
    <xdr:to>
      <xdr:col>41</xdr:col>
      <xdr:colOff>101600</xdr:colOff>
      <xdr:row>106</xdr:row>
      <xdr:rowOff>50800</xdr:rowOff>
    </xdr:to>
    <xdr:sp macro="" textlink="">
      <xdr:nvSpPr>
        <xdr:cNvPr id="480" name="楕円 479"/>
        <xdr:cNvSpPr/>
      </xdr:nvSpPr>
      <xdr:spPr>
        <a:xfrm>
          <a:off x="7810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167639</xdr:rowOff>
    </xdr:from>
    <xdr:to>
      <xdr:col>45</xdr:col>
      <xdr:colOff>177800</xdr:colOff>
      <xdr:row>106</xdr:row>
      <xdr:rowOff>0</xdr:rowOff>
    </xdr:to>
    <xdr:cxnSp macro="">
      <xdr:nvCxnSpPr>
        <xdr:cNvPr id="481" name="直線コネクタ 480"/>
        <xdr:cNvCxnSpPr/>
      </xdr:nvCxnSpPr>
      <xdr:spPr>
        <a:xfrm flipV="1">
          <a:off x="7861300" y="18169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120650</xdr:rowOff>
    </xdr:from>
    <xdr:to>
      <xdr:col>36</xdr:col>
      <xdr:colOff>165100</xdr:colOff>
      <xdr:row>106</xdr:row>
      <xdr:rowOff>50800</xdr:rowOff>
    </xdr:to>
    <xdr:sp macro="" textlink="">
      <xdr:nvSpPr>
        <xdr:cNvPr id="482" name="楕円 481"/>
        <xdr:cNvSpPr/>
      </xdr:nvSpPr>
      <xdr:spPr>
        <a:xfrm>
          <a:off x="6921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0</xdr:rowOff>
    </xdr:from>
    <xdr:to>
      <xdr:col>41</xdr:col>
      <xdr:colOff>50800</xdr:colOff>
      <xdr:row>106</xdr:row>
      <xdr:rowOff>0</xdr:rowOff>
    </xdr:to>
    <xdr:cxnSp macro="">
      <xdr:nvCxnSpPr>
        <xdr:cNvPr id="483" name="直線コネクタ 482"/>
        <xdr:cNvCxnSpPr/>
      </xdr:nvCxnSpPr>
      <xdr:spPr>
        <a:xfrm>
          <a:off x="6972300" y="1817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4"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5" name="n_2aveValue【市民会館】&#10;一人当たり面積"/>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6" name="n_3aveValue【市民会館】&#10;一人当たり面積"/>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7" name="n_4aveValue【市民会館】&#10;一人当たり面積"/>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38116</xdr:rowOff>
    </xdr:from>
    <xdr:ext cx="469744" cy="259045"/>
    <xdr:sp macro="" textlink="">
      <xdr:nvSpPr>
        <xdr:cNvPr id="488" name="n_1mainValue【市民会館】&#10;一人当たり面積"/>
        <xdr:cNvSpPr txBox="1"/>
      </xdr:nvSpPr>
      <xdr:spPr>
        <a:xfrm>
          <a:off x="9391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38116</xdr:rowOff>
    </xdr:from>
    <xdr:ext cx="469744" cy="259045"/>
    <xdr:sp macro="" textlink="">
      <xdr:nvSpPr>
        <xdr:cNvPr id="489" name="n_2mainValue【市民会館】&#10;一人当たり面積"/>
        <xdr:cNvSpPr txBox="1"/>
      </xdr:nvSpPr>
      <xdr:spPr>
        <a:xfrm>
          <a:off x="8515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67327</xdr:rowOff>
    </xdr:from>
    <xdr:ext cx="469744" cy="259045"/>
    <xdr:sp macro="" textlink="">
      <xdr:nvSpPr>
        <xdr:cNvPr id="490" name="n_3mainValue【市民会館】&#10;一人当たり面積"/>
        <xdr:cNvSpPr txBox="1"/>
      </xdr:nvSpPr>
      <xdr:spPr>
        <a:xfrm>
          <a:off x="7626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67327</xdr:rowOff>
    </xdr:from>
    <xdr:ext cx="469744" cy="259045"/>
    <xdr:sp macro="" textlink="">
      <xdr:nvSpPr>
        <xdr:cNvPr id="491" name="n_4mainValue【市民会館】&#10;一人当たり面積"/>
        <xdr:cNvSpPr txBox="1"/>
      </xdr:nvSpPr>
      <xdr:spPr>
        <a:xfrm>
          <a:off x="6737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7" name="直線コネクタ 516"/>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8" name="【一般廃棄物処理施設】&#10;有形固定資産減価償却率最小値テキスト"/>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9" name="直線コネクタ 518"/>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0"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1" name="直線コネクタ 520"/>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2" name="【一般廃棄物処理施設】&#10;有形固定資産減価償却率平均値テキスト"/>
        <xdr:cNvSpPr txBox="1"/>
      </xdr:nvSpPr>
      <xdr:spPr>
        <a:xfrm>
          <a:off x="16357600" y="659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3" name="フローチャート: 判断 522"/>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4" name="フローチャート: 判断 523"/>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5" name="フローチャート: 判断 524"/>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6" name="フローチャート: 判断 525"/>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7" name="フローチャート: 判断 526"/>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43361</xdr:rowOff>
    </xdr:from>
    <xdr:to>
      <xdr:col>85</xdr:col>
      <xdr:colOff>177800</xdr:colOff>
      <xdr:row>37</xdr:row>
      <xdr:rowOff>144961</xdr:rowOff>
    </xdr:to>
    <xdr:sp macro="" textlink="">
      <xdr:nvSpPr>
        <xdr:cNvPr id="533" name="楕円 532"/>
        <xdr:cNvSpPr/>
      </xdr:nvSpPr>
      <xdr:spPr>
        <a:xfrm>
          <a:off x="162687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66238</xdr:rowOff>
    </xdr:from>
    <xdr:ext cx="405111" cy="259045"/>
    <xdr:sp macro="" textlink="">
      <xdr:nvSpPr>
        <xdr:cNvPr id="534" name="【一般廃棄物処理施設】&#10;有形固定資産減価償却率該当値テキスト"/>
        <xdr:cNvSpPr txBox="1"/>
      </xdr:nvSpPr>
      <xdr:spPr>
        <a:xfrm>
          <a:off x="16357600" y="62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146231</xdr:rowOff>
    </xdr:from>
    <xdr:to>
      <xdr:col>81</xdr:col>
      <xdr:colOff>101600</xdr:colOff>
      <xdr:row>37</xdr:row>
      <xdr:rowOff>76381</xdr:rowOff>
    </xdr:to>
    <xdr:sp macro="" textlink="">
      <xdr:nvSpPr>
        <xdr:cNvPr id="535" name="楕円 534"/>
        <xdr:cNvSpPr/>
      </xdr:nvSpPr>
      <xdr:spPr>
        <a:xfrm>
          <a:off x="15430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25581</xdr:rowOff>
    </xdr:from>
    <xdr:to>
      <xdr:col>85</xdr:col>
      <xdr:colOff>127000</xdr:colOff>
      <xdr:row>37</xdr:row>
      <xdr:rowOff>94161</xdr:rowOff>
    </xdr:to>
    <xdr:cxnSp macro="">
      <xdr:nvCxnSpPr>
        <xdr:cNvPr id="536" name="直線コネクタ 535"/>
        <xdr:cNvCxnSpPr/>
      </xdr:nvCxnSpPr>
      <xdr:spPr>
        <a:xfrm>
          <a:off x="15481300" y="636923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xdr:rowOff>
    </xdr:from>
    <xdr:to>
      <xdr:col>76</xdr:col>
      <xdr:colOff>165100</xdr:colOff>
      <xdr:row>37</xdr:row>
      <xdr:rowOff>115570</xdr:rowOff>
    </xdr:to>
    <xdr:sp macro="" textlink="">
      <xdr:nvSpPr>
        <xdr:cNvPr id="537" name="楕円 536"/>
        <xdr:cNvSpPr/>
      </xdr:nvSpPr>
      <xdr:spPr>
        <a:xfrm>
          <a:off x="1454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25581</xdr:rowOff>
    </xdr:from>
    <xdr:to>
      <xdr:col>81</xdr:col>
      <xdr:colOff>50800</xdr:colOff>
      <xdr:row>37</xdr:row>
      <xdr:rowOff>64770</xdr:rowOff>
    </xdr:to>
    <xdr:cxnSp macro="">
      <xdr:nvCxnSpPr>
        <xdr:cNvPr id="538" name="直線コネクタ 537"/>
        <xdr:cNvCxnSpPr/>
      </xdr:nvCxnSpPr>
      <xdr:spPr>
        <a:xfrm flipV="1">
          <a:off x="14592300" y="63692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39" name="楕円 538"/>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64770</xdr:rowOff>
    </xdr:to>
    <xdr:cxnSp macro="">
      <xdr:nvCxnSpPr>
        <xdr:cNvPr id="540" name="直線コネクタ 539"/>
        <xdr:cNvCxnSpPr/>
      </xdr:nvCxnSpPr>
      <xdr:spPr>
        <a:xfrm>
          <a:off x="13703300" y="6362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98878</xdr:rowOff>
    </xdr:from>
    <xdr:to>
      <xdr:col>67</xdr:col>
      <xdr:colOff>101600</xdr:colOff>
      <xdr:row>37</xdr:row>
      <xdr:rowOff>29028</xdr:rowOff>
    </xdr:to>
    <xdr:sp macro="" textlink="">
      <xdr:nvSpPr>
        <xdr:cNvPr id="541" name="楕円 540"/>
        <xdr:cNvSpPr/>
      </xdr:nvSpPr>
      <xdr:spPr>
        <a:xfrm>
          <a:off x="12763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149678</xdr:rowOff>
    </xdr:from>
    <xdr:to>
      <xdr:col>71</xdr:col>
      <xdr:colOff>177800</xdr:colOff>
      <xdr:row>37</xdr:row>
      <xdr:rowOff>19050</xdr:rowOff>
    </xdr:to>
    <xdr:cxnSp macro="">
      <xdr:nvCxnSpPr>
        <xdr:cNvPr id="542" name="直線コネクタ 541"/>
        <xdr:cNvCxnSpPr/>
      </xdr:nvCxnSpPr>
      <xdr:spPr>
        <a:xfrm>
          <a:off x="12814300" y="632187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3" name="n_1aveValue【一般廃棄物処理施設】&#10;有形固定資産減価償却率"/>
        <xdr:cNvSpPr txBox="1"/>
      </xdr:nvSpPr>
      <xdr:spPr>
        <a:xfrm>
          <a:off x="15266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4" name="n_2aveValue【一般廃棄物処理施設】&#10;有形固定資産減価償却率"/>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5" name="n_3aveValue【一般廃棄物処理施設】&#10;有形固定資産減価償却率"/>
        <xdr:cNvSpPr txBox="1"/>
      </xdr:nvSpPr>
      <xdr:spPr>
        <a:xfrm>
          <a:off x="13500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6" name="n_4aveValue【一般廃棄物処理施設】&#10;有形固定資産減価償却率"/>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92908</xdr:rowOff>
    </xdr:from>
    <xdr:ext cx="405111" cy="259045"/>
    <xdr:sp macro="" textlink="">
      <xdr:nvSpPr>
        <xdr:cNvPr id="547" name="n_1mainValue【一般廃棄物処理施設】&#10;有形固定資産減価償却率"/>
        <xdr:cNvSpPr txBox="1"/>
      </xdr:nvSpPr>
      <xdr:spPr>
        <a:xfrm>
          <a:off x="15266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548" name="n_2mainValue【一般廃棄物処理施設】&#10;有形固定資産減価償却率"/>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549" name="n_3main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45555</xdr:rowOff>
    </xdr:from>
    <xdr:ext cx="405111" cy="259045"/>
    <xdr:sp macro="" textlink="">
      <xdr:nvSpPr>
        <xdr:cNvPr id="550" name="n_4mainValue【一般廃棄物処理施設】&#10;有形固定資産減価償却率"/>
        <xdr:cNvSpPr txBox="1"/>
      </xdr:nvSpPr>
      <xdr:spPr>
        <a:xfrm>
          <a:off x="12611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4" name="直線コネクタ 573"/>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5"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6" name="直線コネクタ 575"/>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7" name="【一般廃棄物処理施設】&#10;一人当たり有形固定資産（償却資産）額最大値テキスト"/>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8" name="直線コネクタ 577"/>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9" name="【一般廃棄物処理施設】&#10;一人当たり有形固定資産（償却資産）額平均値テキスト"/>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80" name="フローチャート: 判断 579"/>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81" name="フローチャート: 判断 580"/>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2" name="フローチャート: 判断 581"/>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macro="" textlink="">
      <xdr:nvSpPr>
        <xdr:cNvPr id="583" name="フローチャート: 判断 582"/>
        <xdr:cNvSpPr/>
      </xdr:nvSpPr>
      <xdr:spPr>
        <a:xfrm>
          <a:off x="19494500" y="68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4" name="フローチャート: 判断 583"/>
        <xdr:cNvSpPr/>
      </xdr:nvSpPr>
      <xdr:spPr>
        <a:xfrm>
          <a:off x="18605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25754</xdr:rowOff>
    </xdr:from>
    <xdr:to>
      <xdr:col>116</xdr:col>
      <xdr:colOff>114300</xdr:colOff>
      <xdr:row>37</xdr:row>
      <xdr:rowOff>127354</xdr:rowOff>
    </xdr:to>
    <xdr:sp macro="" textlink="">
      <xdr:nvSpPr>
        <xdr:cNvPr id="590" name="楕円 589"/>
        <xdr:cNvSpPr/>
      </xdr:nvSpPr>
      <xdr:spPr>
        <a:xfrm>
          <a:off x="22110700" y="636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48631</xdr:rowOff>
    </xdr:from>
    <xdr:ext cx="599010" cy="259045"/>
    <xdr:sp macro="" textlink="">
      <xdr:nvSpPr>
        <xdr:cNvPr id="591" name="【一般廃棄物処理施設】&#10;一人当たり有形固定資産（償却資産）額該当値テキスト"/>
        <xdr:cNvSpPr txBox="1"/>
      </xdr:nvSpPr>
      <xdr:spPr>
        <a:xfrm>
          <a:off x="22199600" y="622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54787</xdr:rowOff>
    </xdr:from>
    <xdr:to>
      <xdr:col>112</xdr:col>
      <xdr:colOff>38100</xdr:colOff>
      <xdr:row>37</xdr:row>
      <xdr:rowOff>156387</xdr:rowOff>
    </xdr:to>
    <xdr:sp macro="" textlink="">
      <xdr:nvSpPr>
        <xdr:cNvPr id="592" name="楕円 591"/>
        <xdr:cNvSpPr/>
      </xdr:nvSpPr>
      <xdr:spPr>
        <a:xfrm>
          <a:off x="21272500" y="63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76554</xdr:rowOff>
    </xdr:from>
    <xdr:to>
      <xdr:col>116</xdr:col>
      <xdr:colOff>63500</xdr:colOff>
      <xdr:row>37</xdr:row>
      <xdr:rowOff>105587</xdr:rowOff>
    </xdr:to>
    <xdr:cxnSp macro="">
      <xdr:nvCxnSpPr>
        <xdr:cNvPr id="593" name="直線コネクタ 592"/>
        <xdr:cNvCxnSpPr/>
      </xdr:nvCxnSpPr>
      <xdr:spPr>
        <a:xfrm flipV="1">
          <a:off x="21323300" y="6420204"/>
          <a:ext cx="8382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137868</xdr:rowOff>
    </xdr:from>
    <xdr:to>
      <xdr:col>107</xdr:col>
      <xdr:colOff>101600</xdr:colOff>
      <xdr:row>38</xdr:row>
      <xdr:rowOff>68018</xdr:rowOff>
    </xdr:to>
    <xdr:sp macro="" textlink="">
      <xdr:nvSpPr>
        <xdr:cNvPr id="594" name="楕円 593"/>
        <xdr:cNvSpPr/>
      </xdr:nvSpPr>
      <xdr:spPr>
        <a:xfrm>
          <a:off x="20383500" y="648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105587</xdr:rowOff>
    </xdr:from>
    <xdr:to>
      <xdr:col>111</xdr:col>
      <xdr:colOff>177800</xdr:colOff>
      <xdr:row>38</xdr:row>
      <xdr:rowOff>17218</xdr:rowOff>
    </xdr:to>
    <xdr:cxnSp macro="">
      <xdr:nvCxnSpPr>
        <xdr:cNvPr id="595" name="直線コネクタ 594"/>
        <xdr:cNvCxnSpPr/>
      </xdr:nvCxnSpPr>
      <xdr:spPr>
        <a:xfrm flipV="1">
          <a:off x="20434300" y="6449237"/>
          <a:ext cx="889000" cy="8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143750</xdr:rowOff>
    </xdr:from>
    <xdr:to>
      <xdr:col>102</xdr:col>
      <xdr:colOff>165100</xdr:colOff>
      <xdr:row>38</xdr:row>
      <xdr:rowOff>73900</xdr:rowOff>
    </xdr:to>
    <xdr:sp macro="" textlink="">
      <xdr:nvSpPr>
        <xdr:cNvPr id="596" name="楕円 595"/>
        <xdr:cNvSpPr/>
      </xdr:nvSpPr>
      <xdr:spPr>
        <a:xfrm>
          <a:off x="19494500" y="6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17218</xdr:rowOff>
    </xdr:from>
    <xdr:to>
      <xdr:col>107</xdr:col>
      <xdr:colOff>50800</xdr:colOff>
      <xdr:row>38</xdr:row>
      <xdr:rowOff>23100</xdr:rowOff>
    </xdr:to>
    <xdr:cxnSp macro="">
      <xdr:nvCxnSpPr>
        <xdr:cNvPr id="597" name="直線コネクタ 596"/>
        <xdr:cNvCxnSpPr/>
      </xdr:nvCxnSpPr>
      <xdr:spPr>
        <a:xfrm flipV="1">
          <a:off x="19545300" y="6532318"/>
          <a:ext cx="8890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149236</xdr:rowOff>
    </xdr:from>
    <xdr:to>
      <xdr:col>98</xdr:col>
      <xdr:colOff>38100</xdr:colOff>
      <xdr:row>38</xdr:row>
      <xdr:rowOff>79386</xdr:rowOff>
    </xdr:to>
    <xdr:sp macro="" textlink="">
      <xdr:nvSpPr>
        <xdr:cNvPr id="598" name="楕円 597"/>
        <xdr:cNvSpPr/>
      </xdr:nvSpPr>
      <xdr:spPr>
        <a:xfrm>
          <a:off x="18605500" y="64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23100</xdr:rowOff>
    </xdr:from>
    <xdr:to>
      <xdr:col>102</xdr:col>
      <xdr:colOff>114300</xdr:colOff>
      <xdr:row>38</xdr:row>
      <xdr:rowOff>28587</xdr:rowOff>
    </xdr:to>
    <xdr:cxnSp macro="">
      <xdr:nvCxnSpPr>
        <xdr:cNvPr id="599" name="直線コネクタ 598"/>
        <xdr:cNvCxnSpPr/>
      </xdr:nvCxnSpPr>
      <xdr:spPr>
        <a:xfrm flipV="1">
          <a:off x="18656300" y="6538200"/>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600" name="n_1aveValue【一般廃棄物処理施設】&#10;一人当たり有形固定資産（償却資産）額"/>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601" name="n_2aveValue【一般廃棄物処理施設】&#10;一人当たり有形固定資産（償却資産）額"/>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64856</xdr:rowOff>
    </xdr:from>
    <xdr:ext cx="534377" cy="259045"/>
    <xdr:sp macro="" textlink="">
      <xdr:nvSpPr>
        <xdr:cNvPr id="602" name="n_3aveValue【一般廃棄物処理施設】&#10;一人当たり有形固定資産（償却資産）額"/>
        <xdr:cNvSpPr txBox="1"/>
      </xdr:nvSpPr>
      <xdr:spPr>
        <a:xfrm>
          <a:off x="19278111" y="69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82987</xdr:rowOff>
    </xdr:from>
    <xdr:ext cx="534377" cy="259045"/>
    <xdr:sp macro="" textlink="">
      <xdr:nvSpPr>
        <xdr:cNvPr id="603" name="n_4aveValue【一般廃棄物処理施設】&#10;一人当たり有形固定資産（償却資産）額"/>
        <xdr:cNvSpPr txBox="1"/>
      </xdr:nvSpPr>
      <xdr:spPr>
        <a:xfrm>
          <a:off x="18389111" y="69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1464</xdr:rowOff>
    </xdr:from>
    <xdr:ext cx="599010" cy="259045"/>
    <xdr:sp macro="" textlink="">
      <xdr:nvSpPr>
        <xdr:cNvPr id="604" name="n_1mainValue【一般廃棄物処理施設】&#10;一人当たり有形固定資産（償却資産）額"/>
        <xdr:cNvSpPr txBox="1"/>
      </xdr:nvSpPr>
      <xdr:spPr>
        <a:xfrm>
          <a:off x="21011095" y="617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84545</xdr:rowOff>
    </xdr:from>
    <xdr:ext cx="599010" cy="259045"/>
    <xdr:sp macro="" textlink="">
      <xdr:nvSpPr>
        <xdr:cNvPr id="605" name="n_2mainValue【一般廃棄物処理施設】&#10;一人当たり有形固定資産（償却資産）額"/>
        <xdr:cNvSpPr txBox="1"/>
      </xdr:nvSpPr>
      <xdr:spPr>
        <a:xfrm>
          <a:off x="20134795" y="625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90427</xdr:rowOff>
    </xdr:from>
    <xdr:ext cx="599010" cy="259045"/>
    <xdr:sp macro="" textlink="">
      <xdr:nvSpPr>
        <xdr:cNvPr id="606" name="n_3mainValue【一般廃棄物処理施設】&#10;一人当たり有形固定資産（償却資産）額"/>
        <xdr:cNvSpPr txBox="1"/>
      </xdr:nvSpPr>
      <xdr:spPr>
        <a:xfrm>
          <a:off x="19245795" y="626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95913</xdr:rowOff>
    </xdr:from>
    <xdr:ext cx="599010" cy="259045"/>
    <xdr:sp macro="" textlink="">
      <xdr:nvSpPr>
        <xdr:cNvPr id="607" name="n_4mainValue【一般廃棄物処理施設】&#10;一人当たり有形固定資産（償却資産）額"/>
        <xdr:cNvSpPr txBox="1"/>
      </xdr:nvSpPr>
      <xdr:spPr>
        <a:xfrm>
          <a:off x="18356795" y="626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3" name="直線コネクタ 632"/>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4"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5" name="直線コネクタ 634"/>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6" name="【保健センター・保健所】&#10;有形固定資産減価償却率最大値テキスト"/>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7" name="直線コネクタ 636"/>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638" name="【保健センター・保健所】&#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9" name="フローチャート: 判断 638"/>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40" name="フローチャート: 判断 639"/>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1" name="フローチャート: 判断 640"/>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42" name="フローチャート: 判断 641"/>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3" name="フローチャート: 判断 642"/>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148409</xdr:rowOff>
    </xdr:from>
    <xdr:to>
      <xdr:col>85</xdr:col>
      <xdr:colOff>177800</xdr:colOff>
      <xdr:row>59</xdr:row>
      <xdr:rowOff>78559</xdr:rowOff>
    </xdr:to>
    <xdr:sp macro="" textlink="">
      <xdr:nvSpPr>
        <xdr:cNvPr id="649" name="楕円 648"/>
        <xdr:cNvSpPr/>
      </xdr:nvSpPr>
      <xdr:spPr>
        <a:xfrm>
          <a:off x="162687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171286</xdr:rowOff>
    </xdr:from>
    <xdr:ext cx="405111" cy="259045"/>
    <xdr:sp macro="" textlink="">
      <xdr:nvSpPr>
        <xdr:cNvPr id="650" name="【保健センター・保健所】&#10;有形固定資産減価償却率該当値テキスト"/>
        <xdr:cNvSpPr txBox="1"/>
      </xdr:nvSpPr>
      <xdr:spPr>
        <a:xfrm>
          <a:off x="16357600" y="994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99423</xdr:rowOff>
    </xdr:from>
    <xdr:to>
      <xdr:col>81</xdr:col>
      <xdr:colOff>101600</xdr:colOff>
      <xdr:row>59</xdr:row>
      <xdr:rowOff>29573</xdr:rowOff>
    </xdr:to>
    <xdr:sp macro="" textlink="">
      <xdr:nvSpPr>
        <xdr:cNvPr id="651" name="楕円 650"/>
        <xdr:cNvSpPr/>
      </xdr:nvSpPr>
      <xdr:spPr>
        <a:xfrm>
          <a:off x="15430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150223</xdr:rowOff>
    </xdr:from>
    <xdr:to>
      <xdr:col>85</xdr:col>
      <xdr:colOff>127000</xdr:colOff>
      <xdr:row>59</xdr:row>
      <xdr:rowOff>27759</xdr:rowOff>
    </xdr:to>
    <xdr:cxnSp macro="">
      <xdr:nvCxnSpPr>
        <xdr:cNvPr id="652" name="直線コネクタ 651"/>
        <xdr:cNvCxnSpPr/>
      </xdr:nvCxnSpPr>
      <xdr:spPr>
        <a:xfrm>
          <a:off x="15481300" y="1009432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50437</xdr:rowOff>
    </xdr:from>
    <xdr:to>
      <xdr:col>76</xdr:col>
      <xdr:colOff>165100</xdr:colOff>
      <xdr:row>58</xdr:row>
      <xdr:rowOff>152037</xdr:rowOff>
    </xdr:to>
    <xdr:sp macro="" textlink="">
      <xdr:nvSpPr>
        <xdr:cNvPr id="653" name="楕円 652"/>
        <xdr:cNvSpPr/>
      </xdr:nvSpPr>
      <xdr:spPr>
        <a:xfrm>
          <a:off x="14541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101237</xdr:rowOff>
    </xdr:from>
    <xdr:to>
      <xdr:col>81</xdr:col>
      <xdr:colOff>50800</xdr:colOff>
      <xdr:row>58</xdr:row>
      <xdr:rowOff>150223</xdr:rowOff>
    </xdr:to>
    <xdr:cxnSp macro="">
      <xdr:nvCxnSpPr>
        <xdr:cNvPr id="654" name="直線コネクタ 653"/>
        <xdr:cNvCxnSpPr/>
      </xdr:nvCxnSpPr>
      <xdr:spPr>
        <a:xfrm>
          <a:off x="14592300" y="1004533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55" name="楕円 654"/>
        <xdr:cNvSpPr/>
      </xdr:nvSpPr>
      <xdr:spPr>
        <a:xfrm>
          <a:off x="13652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101237</xdr:rowOff>
    </xdr:from>
    <xdr:to>
      <xdr:col>76</xdr:col>
      <xdr:colOff>114300</xdr:colOff>
      <xdr:row>59</xdr:row>
      <xdr:rowOff>70213</xdr:rowOff>
    </xdr:to>
    <xdr:cxnSp macro="">
      <xdr:nvCxnSpPr>
        <xdr:cNvPr id="656" name="直線コネクタ 655"/>
        <xdr:cNvCxnSpPr/>
      </xdr:nvCxnSpPr>
      <xdr:spPr>
        <a:xfrm flipV="1">
          <a:off x="13703300" y="10045337"/>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153307</xdr:rowOff>
    </xdr:from>
    <xdr:to>
      <xdr:col>67</xdr:col>
      <xdr:colOff>101600</xdr:colOff>
      <xdr:row>59</xdr:row>
      <xdr:rowOff>83457</xdr:rowOff>
    </xdr:to>
    <xdr:sp macro="" textlink="">
      <xdr:nvSpPr>
        <xdr:cNvPr id="657" name="楕円 656"/>
        <xdr:cNvSpPr/>
      </xdr:nvSpPr>
      <xdr:spPr>
        <a:xfrm>
          <a:off x="12763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32657</xdr:rowOff>
    </xdr:from>
    <xdr:to>
      <xdr:col>71</xdr:col>
      <xdr:colOff>177800</xdr:colOff>
      <xdr:row>59</xdr:row>
      <xdr:rowOff>70213</xdr:rowOff>
    </xdr:to>
    <xdr:cxnSp macro="">
      <xdr:nvCxnSpPr>
        <xdr:cNvPr id="658" name="直線コネクタ 657"/>
        <xdr:cNvCxnSpPr/>
      </xdr:nvCxnSpPr>
      <xdr:spPr>
        <a:xfrm>
          <a:off x="12814300" y="1014820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659" name="n_1aveValue【保健センター・保健所】&#10;有形固定資産減価償却率"/>
        <xdr:cNvSpPr txBox="1"/>
      </xdr:nvSpPr>
      <xdr:spPr>
        <a:xfrm>
          <a:off x="152660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60" name="n_2aveValue【保健センター・保健所】&#10;有形固定資産減価償却率"/>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159493</xdr:rowOff>
    </xdr:from>
    <xdr:ext cx="405111" cy="259045"/>
    <xdr:sp macro="" textlink="">
      <xdr:nvSpPr>
        <xdr:cNvPr id="661" name="n_3aveValue【保健センター・保健所】&#10;有形固定資産減価償却率"/>
        <xdr:cNvSpPr txBox="1"/>
      </xdr:nvSpPr>
      <xdr:spPr>
        <a:xfrm>
          <a:off x="13500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2" name="n_4aveValue【保健センター・保健所】&#10;有形固定資産減価償却率"/>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46100</xdr:rowOff>
    </xdr:from>
    <xdr:ext cx="405111" cy="259045"/>
    <xdr:sp macro="" textlink="">
      <xdr:nvSpPr>
        <xdr:cNvPr id="663" name="n_1mainValue【保健センター・保健所】&#10;有形固定資産減価償却率"/>
        <xdr:cNvSpPr txBox="1"/>
      </xdr:nvSpPr>
      <xdr:spPr>
        <a:xfrm>
          <a:off x="15266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168564</xdr:rowOff>
    </xdr:from>
    <xdr:ext cx="405111" cy="259045"/>
    <xdr:sp macro="" textlink="">
      <xdr:nvSpPr>
        <xdr:cNvPr id="664" name="n_2mainValue【保健センター・保健所】&#10;有形固定資産減価償却率"/>
        <xdr:cNvSpPr txBox="1"/>
      </xdr:nvSpPr>
      <xdr:spPr>
        <a:xfrm>
          <a:off x="14389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65" name="n_3mainValue【保健センター・保健所】&#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99984</xdr:rowOff>
    </xdr:from>
    <xdr:ext cx="405111" cy="259045"/>
    <xdr:sp macro="" textlink="">
      <xdr:nvSpPr>
        <xdr:cNvPr id="666" name="n_4mainValue【保健センター・保健所】&#10;有形固定資産減価償却率"/>
        <xdr:cNvSpPr txBox="1"/>
      </xdr:nvSpPr>
      <xdr:spPr>
        <a:xfrm>
          <a:off x="12611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2" name="直線コネクタ 691"/>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3"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4" name="直線コネクタ 693"/>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7" name="【保健センター・保健所】&#10;一人当たり面積平均値テキスト"/>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8" name="フローチャート: 判断 697"/>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9" name="フローチャート: 判断 698"/>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700" name="フローチャート: 判断 699"/>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17235</xdr:rowOff>
    </xdr:from>
    <xdr:to>
      <xdr:col>102</xdr:col>
      <xdr:colOff>165100</xdr:colOff>
      <xdr:row>61</xdr:row>
      <xdr:rowOff>118835</xdr:rowOff>
    </xdr:to>
    <xdr:sp macro="" textlink="">
      <xdr:nvSpPr>
        <xdr:cNvPr id="701" name="フローチャート: 判断 700"/>
        <xdr:cNvSpPr/>
      </xdr:nvSpPr>
      <xdr:spPr>
        <a:xfrm>
          <a:off x="19494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28122</xdr:rowOff>
    </xdr:from>
    <xdr:to>
      <xdr:col>98</xdr:col>
      <xdr:colOff>38100</xdr:colOff>
      <xdr:row>61</xdr:row>
      <xdr:rowOff>129722</xdr:rowOff>
    </xdr:to>
    <xdr:sp macro="" textlink="">
      <xdr:nvSpPr>
        <xdr:cNvPr id="702" name="フローチャート: 判断 701"/>
        <xdr:cNvSpPr/>
      </xdr:nvSpPr>
      <xdr:spPr>
        <a:xfrm>
          <a:off x="18605500" y="1048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153307</xdr:rowOff>
    </xdr:from>
    <xdr:to>
      <xdr:col>116</xdr:col>
      <xdr:colOff>114300</xdr:colOff>
      <xdr:row>64</xdr:row>
      <xdr:rowOff>83457</xdr:rowOff>
    </xdr:to>
    <xdr:sp macro="" textlink="">
      <xdr:nvSpPr>
        <xdr:cNvPr id="708" name="楕円 707"/>
        <xdr:cNvSpPr/>
      </xdr:nvSpPr>
      <xdr:spPr>
        <a:xfrm>
          <a:off x="221107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68234</xdr:rowOff>
    </xdr:from>
    <xdr:ext cx="469744" cy="259045"/>
    <xdr:sp macro="" textlink="">
      <xdr:nvSpPr>
        <xdr:cNvPr id="709" name="【保健センター・保健所】&#10;一人当たり面積該当値テキスト"/>
        <xdr:cNvSpPr txBox="1"/>
      </xdr:nvSpPr>
      <xdr:spPr>
        <a:xfrm>
          <a:off x="22199600" y="108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710" name="楕円 709"/>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32657</xdr:rowOff>
    </xdr:from>
    <xdr:to>
      <xdr:col>116</xdr:col>
      <xdr:colOff>63500</xdr:colOff>
      <xdr:row>64</xdr:row>
      <xdr:rowOff>32657</xdr:rowOff>
    </xdr:to>
    <xdr:cxnSp macro="">
      <xdr:nvCxnSpPr>
        <xdr:cNvPr id="711" name="直線コネクタ 710"/>
        <xdr:cNvCxnSpPr/>
      </xdr:nvCxnSpPr>
      <xdr:spPr>
        <a:xfrm>
          <a:off x="21323300" y="1100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153307</xdr:rowOff>
    </xdr:from>
    <xdr:to>
      <xdr:col>107</xdr:col>
      <xdr:colOff>101600</xdr:colOff>
      <xdr:row>64</xdr:row>
      <xdr:rowOff>83457</xdr:rowOff>
    </xdr:to>
    <xdr:sp macro="" textlink="">
      <xdr:nvSpPr>
        <xdr:cNvPr id="712" name="楕円 711"/>
        <xdr:cNvSpPr/>
      </xdr:nvSpPr>
      <xdr:spPr>
        <a:xfrm>
          <a:off x="2038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713" name="直線コネクタ 712"/>
        <xdr:cNvCxnSpPr/>
      </xdr:nvCxnSpPr>
      <xdr:spPr>
        <a:xfrm>
          <a:off x="20434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150585</xdr:rowOff>
    </xdr:from>
    <xdr:to>
      <xdr:col>102</xdr:col>
      <xdr:colOff>165100</xdr:colOff>
      <xdr:row>63</xdr:row>
      <xdr:rowOff>80735</xdr:rowOff>
    </xdr:to>
    <xdr:sp macro="" textlink="">
      <xdr:nvSpPr>
        <xdr:cNvPr id="714" name="楕円 713"/>
        <xdr:cNvSpPr/>
      </xdr:nvSpPr>
      <xdr:spPr>
        <a:xfrm>
          <a:off x="194945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29935</xdr:rowOff>
    </xdr:from>
    <xdr:to>
      <xdr:col>107</xdr:col>
      <xdr:colOff>50800</xdr:colOff>
      <xdr:row>64</xdr:row>
      <xdr:rowOff>32657</xdr:rowOff>
    </xdr:to>
    <xdr:cxnSp macro="">
      <xdr:nvCxnSpPr>
        <xdr:cNvPr id="715" name="直線コネクタ 714"/>
        <xdr:cNvCxnSpPr/>
      </xdr:nvCxnSpPr>
      <xdr:spPr>
        <a:xfrm>
          <a:off x="19545300" y="108312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150585</xdr:rowOff>
    </xdr:from>
    <xdr:to>
      <xdr:col>98</xdr:col>
      <xdr:colOff>38100</xdr:colOff>
      <xdr:row>63</xdr:row>
      <xdr:rowOff>80735</xdr:rowOff>
    </xdr:to>
    <xdr:sp macro="" textlink="">
      <xdr:nvSpPr>
        <xdr:cNvPr id="716" name="楕円 715"/>
        <xdr:cNvSpPr/>
      </xdr:nvSpPr>
      <xdr:spPr>
        <a:xfrm>
          <a:off x="186055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29935</xdr:rowOff>
    </xdr:from>
    <xdr:to>
      <xdr:col>102</xdr:col>
      <xdr:colOff>114300</xdr:colOff>
      <xdr:row>63</xdr:row>
      <xdr:rowOff>29935</xdr:rowOff>
    </xdr:to>
    <xdr:cxnSp macro="">
      <xdr:nvCxnSpPr>
        <xdr:cNvPr id="717" name="直線コネクタ 716"/>
        <xdr:cNvCxnSpPr/>
      </xdr:nvCxnSpPr>
      <xdr:spPr>
        <a:xfrm>
          <a:off x="18656300" y="1083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8" name="n_1aveValue【保健センター・保健所】&#10;一人当たり面積"/>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9" name="n_2aveValue【保健センター・保健所】&#10;一人当たり面積"/>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135362</xdr:rowOff>
    </xdr:from>
    <xdr:ext cx="469744" cy="259045"/>
    <xdr:sp macro="" textlink="">
      <xdr:nvSpPr>
        <xdr:cNvPr id="720" name="n_3aveValue【保健センター・保健所】&#10;一人当たり面積"/>
        <xdr:cNvSpPr txBox="1"/>
      </xdr:nvSpPr>
      <xdr:spPr>
        <a:xfrm>
          <a:off x="19310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146249</xdr:rowOff>
    </xdr:from>
    <xdr:ext cx="469744" cy="259045"/>
    <xdr:sp macro="" textlink="">
      <xdr:nvSpPr>
        <xdr:cNvPr id="721" name="n_4aveValue【保健センター・保健所】&#10;一人当たり面積"/>
        <xdr:cNvSpPr txBox="1"/>
      </xdr:nvSpPr>
      <xdr:spPr>
        <a:xfrm>
          <a:off x="1842142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722" name="n_1mainValue【保健センター・保健所】&#10;一人当たり面積"/>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723" name="n_2mainValue【保健センター・保健所】&#10;一人当たり面積"/>
        <xdr:cNvSpPr txBox="1"/>
      </xdr:nvSpPr>
      <xdr:spPr>
        <a:xfrm>
          <a:off x="20199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71862</xdr:rowOff>
    </xdr:from>
    <xdr:ext cx="469744" cy="259045"/>
    <xdr:sp macro="" textlink="">
      <xdr:nvSpPr>
        <xdr:cNvPr id="724" name="n_3mainValue【保健センター・保健所】&#10;一人当たり面積"/>
        <xdr:cNvSpPr txBox="1"/>
      </xdr:nvSpPr>
      <xdr:spPr>
        <a:xfrm>
          <a:off x="193104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71862</xdr:rowOff>
    </xdr:from>
    <xdr:ext cx="469744" cy="259045"/>
    <xdr:sp macro="" textlink="">
      <xdr:nvSpPr>
        <xdr:cNvPr id="725" name="n_4mainValue【保健センター・保健所】&#10;一人当たり面積"/>
        <xdr:cNvSpPr txBox="1"/>
      </xdr:nvSpPr>
      <xdr:spPr>
        <a:xfrm>
          <a:off x="184214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50" name="直線コネクタ 749"/>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51" name="【消防施設】&#10;有形固定資産減価償却率最小値テキスト"/>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2" name="直線コネクタ 751"/>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5" name="【消防施設】&#10;有形固定資産減価償却率平均値テキスト"/>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6" name="フローチャート: 判断 755"/>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7" name="フローチャート: 判断 756"/>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8" name="フローチャート: 判断 757"/>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9" name="フローチャート: 判断 758"/>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60" name="フローチャート: 判断 759"/>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66" name="楕円 765"/>
        <xdr:cNvSpPr/>
      </xdr:nvSpPr>
      <xdr:spPr>
        <a:xfrm>
          <a:off x="162687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120666</xdr:rowOff>
    </xdr:from>
    <xdr:ext cx="405111" cy="259045"/>
    <xdr:sp macro="" textlink="">
      <xdr:nvSpPr>
        <xdr:cNvPr id="767" name="【消防施設】&#10;有形固定資産減価償却率該当値テキスト"/>
        <xdr:cNvSpPr txBox="1"/>
      </xdr:nvSpPr>
      <xdr:spPr>
        <a:xfrm>
          <a:off x="16357600"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67311</xdr:rowOff>
    </xdr:from>
    <xdr:to>
      <xdr:col>81</xdr:col>
      <xdr:colOff>101600</xdr:colOff>
      <xdr:row>81</xdr:row>
      <xdr:rowOff>168911</xdr:rowOff>
    </xdr:to>
    <xdr:sp macro="" textlink="">
      <xdr:nvSpPr>
        <xdr:cNvPr id="768" name="楕円 767"/>
        <xdr:cNvSpPr/>
      </xdr:nvSpPr>
      <xdr:spPr>
        <a:xfrm>
          <a:off x="1543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118111</xdr:rowOff>
    </xdr:from>
    <xdr:to>
      <xdr:col>85</xdr:col>
      <xdr:colOff>127000</xdr:colOff>
      <xdr:row>81</xdr:row>
      <xdr:rowOff>148589</xdr:rowOff>
    </xdr:to>
    <xdr:cxnSp macro="">
      <xdr:nvCxnSpPr>
        <xdr:cNvPr id="769" name="直線コネクタ 768"/>
        <xdr:cNvCxnSpPr/>
      </xdr:nvCxnSpPr>
      <xdr:spPr>
        <a:xfrm>
          <a:off x="15481300" y="140055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70" name="楕円 769"/>
        <xdr:cNvSpPr/>
      </xdr:nvSpPr>
      <xdr:spPr>
        <a:xfrm>
          <a:off x="1454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118111</xdr:rowOff>
    </xdr:from>
    <xdr:to>
      <xdr:col>81</xdr:col>
      <xdr:colOff>50800</xdr:colOff>
      <xdr:row>81</xdr:row>
      <xdr:rowOff>118111</xdr:rowOff>
    </xdr:to>
    <xdr:cxnSp macro="">
      <xdr:nvCxnSpPr>
        <xdr:cNvPr id="771" name="直線コネクタ 770"/>
        <xdr:cNvCxnSpPr/>
      </xdr:nvCxnSpPr>
      <xdr:spPr>
        <a:xfrm>
          <a:off x="14592300" y="14005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72" name="楕円 771"/>
        <xdr:cNvSpPr/>
      </xdr:nvSpPr>
      <xdr:spPr>
        <a:xfrm>
          <a:off x="13652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81</xdr:row>
      <xdr:rowOff>118111</xdr:rowOff>
    </xdr:to>
    <xdr:cxnSp macro="">
      <xdr:nvCxnSpPr>
        <xdr:cNvPr id="773" name="直線コネクタ 772"/>
        <xdr:cNvCxnSpPr/>
      </xdr:nvCxnSpPr>
      <xdr:spPr>
        <a:xfrm>
          <a:off x="13703300" y="13971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25400</xdr:rowOff>
    </xdr:from>
    <xdr:to>
      <xdr:col>67</xdr:col>
      <xdr:colOff>101600</xdr:colOff>
      <xdr:row>81</xdr:row>
      <xdr:rowOff>127000</xdr:rowOff>
    </xdr:to>
    <xdr:sp macro="" textlink="">
      <xdr:nvSpPr>
        <xdr:cNvPr id="774" name="楕円 773"/>
        <xdr:cNvSpPr/>
      </xdr:nvSpPr>
      <xdr:spPr>
        <a:xfrm>
          <a:off x="12763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76200</xdr:rowOff>
    </xdr:from>
    <xdr:to>
      <xdr:col>71</xdr:col>
      <xdr:colOff>177800</xdr:colOff>
      <xdr:row>81</xdr:row>
      <xdr:rowOff>83820</xdr:rowOff>
    </xdr:to>
    <xdr:cxnSp macro="">
      <xdr:nvCxnSpPr>
        <xdr:cNvPr id="775" name="直線コネクタ 774"/>
        <xdr:cNvCxnSpPr/>
      </xdr:nvCxnSpPr>
      <xdr:spPr>
        <a:xfrm>
          <a:off x="12814300" y="13963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6" name="n_1aveValue【消防施設】&#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7" name="n_2aveValue【消防施設】&#10;有形固定資産減価償却率"/>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78" name="n_3aveValue【消防施設】&#10;有形固定資産減価償却率"/>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79" name="n_4aveValue【消防施設】&#10;有形固定資産減価償却率"/>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13988</xdr:rowOff>
    </xdr:from>
    <xdr:ext cx="405111" cy="259045"/>
    <xdr:sp macro="" textlink="">
      <xdr:nvSpPr>
        <xdr:cNvPr id="780" name="n_1mainValue【消防施設】&#10;有形固定資産減価償却率"/>
        <xdr:cNvSpPr txBox="1"/>
      </xdr:nvSpPr>
      <xdr:spPr>
        <a:xfrm>
          <a:off x="15266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81" name="n_2mainValue【消防施設】&#10;有形固定資産減価償却率"/>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782" name="n_3mainValue【消防施設】&#10;有形固定資産減価償却率"/>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783" name="n_4mainValue【消防施設】&#10;有形固定資産減価償却率"/>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4" name="直線コネクタ 793"/>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5" name="テキスト ボックス 794"/>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8" name="直線コネクタ 797"/>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9" name="テキスト ボックス 798"/>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3" name="直線コネクタ 802"/>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4"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5" name="直線コネクタ 804"/>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6" name="【消防施設】&#10;一人当たり面積最大値テキスト"/>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7" name="直線コネクタ 806"/>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8" name="【消防施設】&#10;一人当たり面積平均値テキスト"/>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9" name="フローチャート: 判断 808"/>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10" name="フローチャート: 判断 809"/>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11" name="フローチャート: 判断 810"/>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130175</xdr:rowOff>
    </xdr:from>
    <xdr:to>
      <xdr:col>102</xdr:col>
      <xdr:colOff>165100</xdr:colOff>
      <xdr:row>82</xdr:row>
      <xdr:rowOff>60325</xdr:rowOff>
    </xdr:to>
    <xdr:sp macro="" textlink="">
      <xdr:nvSpPr>
        <xdr:cNvPr id="812" name="フローチャート: 判断 811"/>
        <xdr:cNvSpPr/>
      </xdr:nvSpPr>
      <xdr:spPr>
        <a:xfrm>
          <a:off x="19494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135889</xdr:rowOff>
    </xdr:from>
    <xdr:to>
      <xdr:col>98</xdr:col>
      <xdr:colOff>38100</xdr:colOff>
      <xdr:row>82</xdr:row>
      <xdr:rowOff>66039</xdr:rowOff>
    </xdr:to>
    <xdr:sp macro="" textlink="">
      <xdr:nvSpPr>
        <xdr:cNvPr id="813" name="フローチャート: 判断 812"/>
        <xdr:cNvSpPr/>
      </xdr:nvSpPr>
      <xdr:spPr>
        <a:xfrm>
          <a:off x="18605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819" name="楕円 818"/>
        <xdr:cNvSpPr/>
      </xdr:nvSpPr>
      <xdr:spPr>
        <a:xfrm>
          <a:off x="221107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61613</xdr:rowOff>
    </xdr:from>
    <xdr:ext cx="469744" cy="259045"/>
    <xdr:sp macro="" textlink="">
      <xdr:nvSpPr>
        <xdr:cNvPr id="820" name="【消防施設】&#10;一人当たり面積該当値テキスト"/>
        <xdr:cNvSpPr txBox="1"/>
      </xdr:nvSpPr>
      <xdr:spPr>
        <a:xfrm>
          <a:off x="22199600" y="139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44450</xdr:rowOff>
    </xdr:from>
    <xdr:to>
      <xdr:col>112</xdr:col>
      <xdr:colOff>38100</xdr:colOff>
      <xdr:row>82</xdr:row>
      <xdr:rowOff>146050</xdr:rowOff>
    </xdr:to>
    <xdr:sp macro="" textlink="">
      <xdr:nvSpPr>
        <xdr:cNvPr id="821" name="楕円 820"/>
        <xdr:cNvSpPr/>
      </xdr:nvSpPr>
      <xdr:spPr>
        <a:xfrm>
          <a:off x="2127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89536</xdr:rowOff>
    </xdr:from>
    <xdr:to>
      <xdr:col>116</xdr:col>
      <xdr:colOff>63500</xdr:colOff>
      <xdr:row>82</xdr:row>
      <xdr:rowOff>95250</xdr:rowOff>
    </xdr:to>
    <xdr:cxnSp macro="">
      <xdr:nvCxnSpPr>
        <xdr:cNvPr id="822" name="直線コネクタ 821"/>
        <xdr:cNvCxnSpPr/>
      </xdr:nvCxnSpPr>
      <xdr:spPr>
        <a:xfrm flipV="1">
          <a:off x="21323300" y="141484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50164</xdr:rowOff>
    </xdr:from>
    <xdr:to>
      <xdr:col>107</xdr:col>
      <xdr:colOff>101600</xdr:colOff>
      <xdr:row>82</xdr:row>
      <xdr:rowOff>151764</xdr:rowOff>
    </xdr:to>
    <xdr:sp macro="" textlink="">
      <xdr:nvSpPr>
        <xdr:cNvPr id="823" name="楕円 822"/>
        <xdr:cNvSpPr/>
      </xdr:nvSpPr>
      <xdr:spPr>
        <a:xfrm>
          <a:off x="20383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95250</xdr:rowOff>
    </xdr:from>
    <xdr:to>
      <xdr:col>111</xdr:col>
      <xdr:colOff>177800</xdr:colOff>
      <xdr:row>82</xdr:row>
      <xdr:rowOff>100964</xdr:rowOff>
    </xdr:to>
    <xdr:cxnSp macro="">
      <xdr:nvCxnSpPr>
        <xdr:cNvPr id="824" name="直線コネクタ 823"/>
        <xdr:cNvCxnSpPr/>
      </xdr:nvCxnSpPr>
      <xdr:spPr>
        <a:xfrm flipV="1">
          <a:off x="20434300" y="141541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825" name="楕円 824"/>
        <xdr:cNvSpPr/>
      </xdr:nvSpPr>
      <xdr:spPr>
        <a:xfrm>
          <a:off x="19494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100964</xdr:rowOff>
    </xdr:from>
    <xdr:to>
      <xdr:col>107</xdr:col>
      <xdr:colOff>50800</xdr:colOff>
      <xdr:row>82</xdr:row>
      <xdr:rowOff>106680</xdr:rowOff>
    </xdr:to>
    <xdr:cxnSp macro="">
      <xdr:nvCxnSpPr>
        <xdr:cNvPr id="826" name="直線コネクタ 825"/>
        <xdr:cNvCxnSpPr/>
      </xdr:nvCxnSpPr>
      <xdr:spPr>
        <a:xfrm flipV="1">
          <a:off x="19545300" y="141598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67311</xdr:rowOff>
    </xdr:from>
    <xdr:to>
      <xdr:col>98</xdr:col>
      <xdr:colOff>38100</xdr:colOff>
      <xdr:row>82</xdr:row>
      <xdr:rowOff>168911</xdr:rowOff>
    </xdr:to>
    <xdr:sp macro="" textlink="">
      <xdr:nvSpPr>
        <xdr:cNvPr id="827" name="楕円 826"/>
        <xdr:cNvSpPr/>
      </xdr:nvSpPr>
      <xdr:spPr>
        <a:xfrm>
          <a:off x="18605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106680</xdr:rowOff>
    </xdr:from>
    <xdr:to>
      <xdr:col>102</xdr:col>
      <xdr:colOff>114300</xdr:colOff>
      <xdr:row>82</xdr:row>
      <xdr:rowOff>118111</xdr:rowOff>
    </xdr:to>
    <xdr:cxnSp macro="">
      <xdr:nvCxnSpPr>
        <xdr:cNvPr id="828" name="直線コネクタ 827"/>
        <xdr:cNvCxnSpPr/>
      </xdr:nvCxnSpPr>
      <xdr:spPr>
        <a:xfrm flipV="1">
          <a:off x="18656300" y="14165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9" name="n_1aveValue【消防施設】&#10;一人当たり面積"/>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30" name="n_2aveValue【消防施設】&#10;一人当たり面積"/>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76852</xdr:rowOff>
    </xdr:from>
    <xdr:ext cx="469744" cy="259045"/>
    <xdr:sp macro="" textlink="">
      <xdr:nvSpPr>
        <xdr:cNvPr id="831" name="n_3aveValue【消防施設】&#10;一人当たり面積"/>
        <xdr:cNvSpPr txBox="1"/>
      </xdr:nvSpPr>
      <xdr:spPr>
        <a:xfrm>
          <a:off x="19310427" y="1379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82566</xdr:rowOff>
    </xdr:from>
    <xdr:ext cx="469744" cy="259045"/>
    <xdr:sp macro="" textlink="">
      <xdr:nvSpPr>
        <xdr:cNvPr id="832" name="n_4aveValue【消防施設】&#10;一人当たり面積"/>
        <xdr:cNvSpPr txBox="1"/>
      </xdr:nvSpPr>
      <xdr:spPr>
        <a:xfrm>
          <a:off x="18421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162577</xdr:rowOff>
    </xdr:from>
    <xdr:ext cx="469744" cy="259045"/>
    <xdr:sp macro="" textlink="">
      <xdr:nvSpPr>
        <xdr:cNvPr id="833" name="n_1mainValue【消防施設】&#10;一人当たり面積"/>
        <xdr:cNvSpPr txBox="1"/>
      </xdr:nvSpPr>
      <xdr:spPr>
        <a:xfrm>
          <a:off x="210757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142891</xdr:rowOff>
    </xdr:from>
    <xdr:ext cx="469744" cy="259045"/>
    <xdr:sp macro="" textlink="">
      <xdr:nvSpPr>
        <xdr:cNvPr id="834" name="n_2mainValue【消防施設】&#10;一人当たり面積"/>
        <xdr:cNvSpPr txBox="1"/>
      </xdr:nvSpPr>
      <xdr:spPr>
        <a:xfrm>
          <a:off x="20199427" y="142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148607</xdr:rowOff>
    </xdr:from>
    <xdr:ext cx="469744" cy="259045"/>
    <xdr:sp macro="" textlink="">
      <xdr:nvSpPr>
        <xdr:cNvPr id="835" name="n_3mainValue【消防施設】&#10;一人当たり面積"/>
        <xdr:cNvSpPr txBox="1"/>
      </xdr:nvSpPr>
      <xdr:spPr>
        <a:xfrm>
          <a:off x="19310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160038</xdr:rowOff>
    </xdr:from>
    <xdr:ext cx="469744" cy="259045"/>
    <xdr:sp macro="" textlink="">
      <xdr:nvSpPr>
        <xdr:cNvPr id="836" name="n_4mainValue【消防施設】&#10;一人当たり面積"/>
        <xdr:cNvSpPr txBox="1"/>
      </xdr:nvSpPr>
      <xdr:spPr>
        <a:xfrm>
          <a:off x="184214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2" name="直線コネクタ 861"/>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3"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4" name="直線コネクタ 863"/>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7"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8" name="フローチャート: 判断 867"/>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9" name="フローチャート: 判断 868"/>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0" name="フローチャート: 判断 869"/>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1" name="フローチャート: 判断 870"/>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2" name="フローチャート: 判断 871"/>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110308</xdr:rowOff>
    </xdr:from>
    <xdr:to>
      <xdr:col>85</xdr:col>
      <xdr:colOff>177800</xdr:colOff>
      <xdr:row>107</xdr:row>
      <xdr:rowOff>40458</xdr:rowOff>
    </xdr:to>
    <xdr:sp macro="" textlink="">
      <xdr:nvSpPr>
        <xdr:cNvPr id="878" name="楕円 877"/>
        <xdr:cNvSpPr/>
      </xdr:nvSpPr>
      <xdr:spPr>
        <a:xfrm>
          <a:off x="162687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88735</xdr:rowOff>
    </xdr:from>
    <xdr:ext cx="405111" cy="259045"/>
    <xdr:sp macro="" textlink="">
      <xdr:nvSpPr>
        <xdr:cNvPr id="879" name="【庁舎】&#10;有形固定資産減価償却率該当値テキスト"/>
        <xdr:cNvSpPr txBox="1"/>
      </xdr:nvSpPr>
      <xdr:spPr>
        <a:xfrm>
          <a:off x="16357600"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100512</xdr:rowOff>
    </xdr:from>
    <xdr:to>
      <xdr:col>81</xdr:col>
      <xdr:colOff>101600</xdr:colOff>
      <xdr:row>107</xdr:row>
      <xdr:rowOff>30662</xdr:rowOff>
    </xdr:to>
    <xdr:sp macro="" textlink="">
      <xdr:nvSpPr>
        <xdr:cNvPr id="880" name="楕円 879"/>
        <xdr:cNvSpPr/>
      </xdr:nvSpPr>
      <xdr:spPr>
        <a:xfrm>
          <a:off x="15430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151312</xdr:rowOff>
    </xdr:from>
    <xdr:to>
      <xdr:col>85</xdr:col>
      <xdr:colOff>127000</xdr:colOff>
      <xdr:row>106</xdr:row>
      <xdr:rowOff>161108</xdr:rowOff>
    </xdr:to>
    <xdr:cxnSp macro="">
      <xdr:nvCxnSpPr>
        <xdr:cNvPr id="881" name="直線コネクタ 880"/>
        <xdr:cNvCxnSpPr/>
      </xdr:nvCxnSpPr>
      <xdr:spPr>
        <a:xfrm>
          <a:off x="15481300" y="1832501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79284</xdr:rowOff>
    </xdr:from>
    <xdr:to>
      <xdr:col>76</xdr:col>
      <xdr:colOff>165100</xdr:colOff>
      <xdr:row>107</xdr:row>
      <xdr:rowOff>9434</xdr:rowOff>
    </xdr:to>
    <xdr:sp macro="" textlink="">
      <xdr:nvSpPr>
        <xdr:cNvPr id="882" name="楕円 881"/>
        <xdr:cNvSpPr/>
      </xdr:nvSpPr>
      <xdr:spPr>
        <a:xfrm>
          <a:off x="14541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130084</xdr:rowOff>
    </xdr:from>
    <xdr:to>
      <xdr:col>81</xdr:col>
      <xdr:colOff>50800</xdr:colOff>
      <xdr:row>106</xdr:row>
      <xdr:rowOff>151312</xdr:rowOff>
    </xdr:to>
    <xdr:cxnSp macro="">
      <xdr:nvCxnSpPr>
        <xdr:cNvPr id="883" name="直線コネクタ 882"/>
        <xdr:cNvCxnSpPr/>
      </xdr:nvCxnSpPr>
      <xdr:spPr>
        <a:xfrm>
          <a:off x="14592300" y="1830378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48261</xdr:rowOff>
    </xdr:from>
    <xdr:to>
      <xdr:col>72</xdr:col>
      <xdr:colOff>38100</xdr:colOff>
      <xdr:row>106</xdr:row>
      <xdr:rowOff>149861</xdr:rowOff>
    </xdr:to>
    <xdr:sp macro="" textlink="">
      <xdr:nvSpPr>
        <xdr:cNvPr id="884" name="楕円 883"/>
        <xdr:cNvSpPr/>
      </xdr:nvSpPr>
      <xdr:spPr>
        <a:xfrm>
          <a:off x="1365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99061</xdr:rowOff>
    </xdr:from>
    <xdr:to>
      <xdr:col>76</xdr:col>
      <xdr:colOff>114300</xdr:colOff>
      <xdr:row>106</xdr:row>
      <xdr:rowOff>130084</xdr:rowOff>
    </xdr:to>
    <xdr:cxnSp macro="">
      <xdr:nvCxnSpPr>
        <xdr:cNvPr id="885" name="直線コネクタ 884"/>
        <xdr:cNvCxnSpPr/>
      </xdr:nvCxnSpPr>
      <xdr:spPr>
        <a:xfrm>
          <a:off x="13703300" y="182727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xdr:rowOff>
    </xdr:from>
    <xdr:to>
      <xdr:col>67</xdr:col>
      <xdr:colOff>101600</xdr:colOff>
      <xdr:row>106</xdr:row>
      <xdr:rowOff>115570</xdr:rowOff>
    </xdr:to>
    <xdr:sp macro="" textlink="">
      <xdr:nvSpPr>
        <xdr:cNvPr id="886" name="楕円 885"/>
        <xdr:cNvSpPr/>
      </xdr:nvSpPr>
      <xdr:spPr>
        <a:xfrm>
          <a:off x="1276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106</xdr:row>
      <xdr:rowOff>99061</xdr:rowOff>
    </xdr:to>
    <xdr:cxnSp macro="">
      <xdr:nvCxnSpPr>
        <xdr:cNvPr id="887" name="直線コネクタ 886"/>
        <xdr:cNvCxnSpPr/>
      </xdr:nvCxnSpPr>
      <xdr:spPr>
        <a:xfrm>
          <a:off x="12814300" y="182384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8" name="n_1aveValue【庁舎】&#10;有形固定資産減価償却率"/>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9"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0" name="n_3aveValue【庁舎】&#10;有形固定資産減価償却率"/>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1" name="n_4aveValue【庁舎】&#10;有形固定資産減価償却率"/>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21789</xdr:rowOff>
    </xdr:from>
    <xdr:ext cx="405111" cy="259045"/>
    <xdr:sp macro="" textlink="">
      <xdr:nvSpPr>
        <xdr:cNvPr id="892" name="n_1mainValue【庁舎】&#10;有形固定資産減価償却率"/>
        <xdr:cNvSpPr txBox="1"/>
      </xdr:nvSpPr>
      <xdr:spPr>
        <a:xfrm>
          <a:off x="152660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561</xdr:rowOff>
    </xdr:from>
    <xdr:ext cx="405111" cy="259045"/>
    <xdr:sp macro="" textlink="">
      <xdr:nvSpPr>
        <xdr:cNvPr id="893" name="n_2mainValue【庁舎】&#10;有形固定資産減価償却率"/>
        <xdr:cNvSpPr txBox="1"/>
      </xdr:nvSpPr>
      <xdr:spPr>
        <a:xfrm>
          <a:off x="14389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140988</xdr:rowOff>
    </xdr:from>
    <xdr:ext cx="405111" cy="259045"/>
    <xdr:sp macro="" textlink="">
      <xdr:nvSpPr>
        <xdr:cNvPr id="894" name="n_3mainValue【庁舎】&#10;有形固定資産減価償却率"/>
        <xdr:cNvSpPr txBox="1"/>
      </xdr:nvSpPr>
      <xdr:spPr>
        <a:xfrm>
          <a:off x="13500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106697</xdr:rowOff>
    </xdr:from>
    <xdr:ext cx="405111" cy="259045"/>
    <xdr:sp macro="" textlink="">
      <xdr:nvSpPr>
        <xdr:cNvPr id="895" name="n_4mainValue【庁舎】&#10;有形固定資産減価償却率"/>
        <xdr:cNvSpPr txBox="1"/>
      </xdr:nvSpPr>
      <xdr:spPr>
        <a:xfrm>
          <a:off x="12611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6" name="テキスト ボックス 90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2" name="直線コネクタ 921"/>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3" name="【庁舎】&#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4" name="直線コネクタ 923"/>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5" name="【庁舎】&#10;一人当たり面積最大値テキスト"/>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6" name="直線コネクタ 925"/>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7" name="【庁舎】&#10;一人当たり面積平均値テキスト"/>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8" name="フローチャート: 判断 927"/>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9" name="フローチャート: 判断 928"/>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30" name="フローチャート: 判断 929"/>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31" name="フローチャート: 判断 930"/>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932" name="フローチャート: 判断 931"/>
        <xdr:cNvSpPr/>
      </xdr:nvSpPr>
      <xdr:spPr>
        <a:xfrm>
          <a:off x="18605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23768</xdr:rowOff>
    </xdr:from>
    <xdr:to>
      <xdr:col>116</xdr:col>
      <xdr:colOff>114300</xdr:colOff>
      <xdr:row>105</xdr:row>
      <xdr:rowOff>125368</xdr:rowOff>
    </xdr:to>
    <xdr:sp macro="" textlink="">
      <xdr:nvSpPr>
        <xdr:cNvPr id="938" name="楕円 937"/>
        <xdr:cNvSpPr/>
      </xdr:nvSpPr>
      <xdr:spPr>
        <a:xfrm>
          <a:off x="22110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46645</xdr:rowOff>
    </xdr:from>
    <xdr:ext cx="469744" cy="259045"/>
    <xdr:sp macro="" textlink="">
      <xdr:nvSpPr>
        <xdr:cNvPr id="939" name="【庁舎】&#10;一人当たり面積該当値テキスト"/>
        <xdr:cNvSpPr txBox="1"/>
      </xdr:nvSpPr>
      <xdr:spPr>
        <a:xfrm>
          <a:off x="22199600" y="1787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33564</xdr:rowOff>
    </xdr:from>
    <xdr:to>
      <xdr:col>112</xdr:col>
      <xdr:colOff>38100</xdr:colOff>
      <xdr:row>105</xdr:row>
      <xdr:rowOff>135164</xdr:rowOff>
    </xdr:to>
    <xdr:sp macro="" textlink="">
      <xdr:nvSpPr>
        <xdr:cNvPr id="940" name="楕円 939"/>
        <xdr:cNvSpPr/>
      </xdr:nvSpPr>
      <xdr:spPr>
        <a:xfrm>
          <a:off x="2127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74568</xdr:rowOff>
    </xdr:from>
    <xdr:to>
      <xdr:col>116</xdr:col>
      <xdr:colOff>63500</xdr:colOff>
      <xdr:row>105</xdr:row>
      <xdr:rowOff>84364</xdr:rowOff>
    </xdr:to>
    <xdr:cxnSp macro="">
      <xdr:nvCxnSpPr>
        <xdr:cNvPr id="941" name="直線コネクタ 940"/>
        <xdr:cNvCxnSpPr/>
      </xdr:nvCxnSpPr>
      <xdr:spPr>
        <a:xfrm flipV="1">
          <a:off x="21323300" y="1807681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33564</xdr:rowOff>
    </xdr:from>
    <xdr:to>
      <xdr:col>107</xdr:col>
      <xdr:colOff>101600</xdr:colOff>
      <xdr:row>105</xdr:row>
      <xdr:rowOff>135164</xdr:rowOff>
    </xdr:to>
    <xdr:sp macro="" textlink="">
      <xdr:nvSpPr>
        <xdr:cNvPr id="942" name="楕円 941"/>
        <xdr:cNvSpPr/>
      </xdr:nvSpPr>
      <xdr:spPr>
        <a:xfrm>
          <a:off x="20383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84364</xdr:rowOff>
    </xdr:from>
    <xdr:to>
      <xdr:col>111</xdr:col>
      <xdr:colOff>177800</xdr:colOff>
      <xdr:row>105</xdr:row>
      <xdr:rowOff>84364</xdr:rowOff>
    </xdr:to>
    <xdr:cxnSp macro="">
      <xdr:nvCxnSpPr>
        <xdr:cNvPr id="943" name="直線コネクタ 942"/>
        <xdr:cNvCxnSpPr/>
      </xdr:nvCxnSpPr>
      <xdr:spPr>
        <a:xfrm>
          <a:off x="20434300" y="18086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56424</xdr:rowOff>
    </xdr:from>
    <xdr:to>
      <xdr:col>102</xdr:col>
      <xdr:colOff>165100</xdr:colOff>
      <xdr:row>105</xdr:row>
      <xdr:rowOff>158024</xdr:rowOff>
    </xdr:to>
    <xdr:sp macro="" textlink="">
      <xdr:nvSpPr>
        <xdr:cNvPr id="944" name="楕円 943"/>
        <xdr:cNvSpPr/>
      </xdr:nvSpPr>
      <xdr:spPr>
        <a:xfrm>
          <a:off x="19494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84364</xdr:rowOff>
    </xdr:from>
    <xdr:to>
      <xdr:col>107</xdr:col>
      <xdr:colOff>50800</xdr:colOff>
      <xdr:row>105</xdr:row>
      <xdr:rowOff>107224</xdr:rowOff>
    </xdr:to>
    <xdr:cxnSp macro="">
      <xdr:nvCxnSpPr>
        <xdr:cNvPr id="945" name="直線コネクタ 944"/>
        <xdr:cNvCxnSpPr/>
      </xdr:nvCxnSpPr>
      <xdr:spPr>
        <a:xfrm flipV="1">
          <a:off x="19545300" y="180866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56424</xdr:rowOff>
    </xdr:from>
    <xdr:to>
      <xdr:col>98</xdr:col>
      <xdr:colOff>38100</xdr:colOff>
      <xdr:row>105</xdr:row>
      <xdr:rowOff>158024</xdr:rowOff>
    </xdr:to>
    <xdr:sp macro="" textlink="">
      <xdr:nvSpPr>
        <xdr:cNvPr id="946" name="楕円 945"/>
        <xdr:cNvSpPr/>
      </xdr:nvSpPr>
      <xdr:spPr>
        <a:xfrm>
          <a:off x="18605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107224</xdr:rowOff>
    </xdr:from>
    <xdr:to>
      <xdr:col>102</xdr:col>
      <xdr:colOff>114300</xdr:colOff>
      <xdr:row>105</xdr:row>
      <xdr:rowOff>107224</xdr:rowOff>
    </xdr:to>
    <xdr:cxnSp macro="">
      <xdr:nvCxnSpPr>
        <xdr:cNvPr id="947" name="直線コネクタ 946"/>
        <xdr:cNvCxnSpPr/>
      </xdr:nvCxnSpPr>
      <xdr:spPr>
        <a:xfrm>
          <a:off x="18656300" y="18109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8" name="n_1aveValue【庁舎】&#10;一人当たり面積"/>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9" name="n_2aveValue【庁舎】&#10;一人当たり面積"/>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950" name="n_3aveValue【庁舎】&#10;一人当たり面積"/>
        <xdr:cNvSpPr txBox="1"/>
      </xdr:nvSpPr>
      <xdr:spPr>
        <a:xfrm>
          <a:off x="19310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13625</xdr:rowOff>
    </xdr:from>
    <xdr:ext cx="469744" cy="259045"/>
    <xdr:sp macro="" textlink="">
      <xdr:nvSpPr>
        <xdr:cNvPr id="951" name="n_4aveValue【庁舎】&#10;一人当たり面積"/>
        <xdr:cNvSpPr txBox="1"/>
      </xdr:nvSpPr>
      <xdr:spPr>
        <a:xfrm>
          <a:off x="18421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151691</xdr:rowOff>
    </xdr:from>
    <xdr:ext cx="469744" cy="259045"/>
    <xdr:sp macro="" textlink="">
      <xdr:nvSpPr>
        <xdr:cNvPr id="952" name="n_1mainValue【庁舎】&#10;一人当たり面積"/>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151691</xdr:rowOff>
    </xdr:from>
    <xdr:ext cx="469744" cy="259045"/>
    <xdr:sp macro="" textlink="">
      <xdr:nvSpPr>
        <xdr:cNvPr id="953" name="n_2mainValue【庁舎】&#10;一人当たり面積"/>
        <xdr:cNvSpPr txBox="1"/>
      </xdr:nvSpPr>
      <xdr:spPr>
        <a:xfrm>
          <a:off x="20199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3101</xdr:rowOff>
    </xdr:from>
    <xdr:ext cx="469744" cy="259045"/>
    <xdr:sp macro="" textlink="">
      <xdr:nvSpPr>
        <xdr:cNvPr id="954" name="n_3mainValue【庁舎】&#10;一人当たり面積"/>
        <xdr:cNvSpPr txBox="1"/>
      </xdr:nvSpPr>
      <xdr:spPr>
        <a:xfrm>
          <a:off x="19310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3101</xdr:rowOff>
    </xdr:from>
    <xdr:ext cx="469744" cy="259045"/>
    <xdr:sp macro="" textlink="">
      <xdr:nvSpPr>
        <xdr:cNvPr id="955" name="n_4mainValue【庁舎】&#10;一人当たり面積"/>
        <xdr:cNvSpPr txBox="1"/>
      </xdr:nvSpPr>
      <xdr:spPr>
        <a:xfrm>
          <a:off x="18421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の一人当たり有形固定資産（償却資産）額と、体育館・プール、福祉施設、庁舎の一人当たりの面積が類似団体平均値と比較し高くなっている。また、図書館、体育館・プール、市民会館、庁舎の有形固定資産減価償却率も類似団体平均値と比較し高くなっている。</a:t>
          </a:r>
        </a:p>
        <a:p>
          <a:r>
            <a:rPr kumimoji="1" lang="ja-JP" altLang="en-US" sz="1300">
              <a:latin typeface="ＭＳ Ｐゴシック" panose="020B0600070205080204" pitchFamily="50" charset="-128"/>
              <a:ea typeface="ＭＳ Ｐゴシック" panose="020B0600070205080204" pitchFamily="50" charset="-128"/>
            </a:rPr>
            <a:t>公共施設の老朽化等に伴い、建替え等の必要性が生じた場合には、市民ニーズを勘案し、施設の類似機能の集約化や多機能化、他の機能を有する公共施設としての転用、減築を含めた必要最小限の更新など総量の最適化を図るとともに、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月に策定した「公共施設等総合管理計画（令和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月一部改訂）に基づいた着実なマネジメントが必要である。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財政力指数は、分子の基準財政収入額が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336,900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千円の増、分母の基準財政需要額が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112,740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千円の増となり、前年度と同数になっている。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」及び「公共施設等総合管理計画」に基づき、さらなる自主財源の確保や財政基盤の強化を図る。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169632</xdr:rowOff>
    </xdr:from>
    <xdr:ext cx="762000" cy="259045"/>
    <xdr:sp macro="" textlink="">
      <xdr:nvSpPr>
        <xdr:cNvPr id="80" name="テキスト ボックス 79"/>
        <xdr:cNvSpPr txBox="1"/>
      </xdr:nvSpPr>
      <xdr:spPr>
        <a:xfrm>
          <a:off x="1955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81" name="フローチャート: 判断 80"/>
        <xdr:cNvSpPr/>
      </xdr:nvSpPr>
      <xdr:spPr>
        <a:xfrm>
          <a:off x="1397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11588</xdr:rowOff>
    </xdr:from>
    <xdr:ext cx="762000" cy="259045"/>
    <xdr:sp macro="" textlink="">
      <xdr:nvSpPr>
        <xdr:cNvPr id="82" name="テキスト ボックス 81"/>
        <xdr:cNvSpPr txBox="1"/>
      </xdr:nvSpPr>
      <xdr:spPr>
        <a:xfrm>
          <a:off x="1066800" y="721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歳入経常一般財源は、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を主な要因として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356,402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となった。歳出経常一般財源は、扶助費や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の増を主な要因として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171,442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が、歳入計上一般財源の増が上回ったため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依然として類似団体を上回る数値で推移しており、今後も「中津市行政サービス高度化プラン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」に基づき、さらなる自主財源の確保及び経常経費の削減を図る。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15240</xdr:rowOff>
    </xdr:to>
    <xdr:cxnSp macro="">
      <xdr:nvCxnSpPr>
        <xdr:cNvPr id="130" name="直線コネクタ 129"/>
        <xdr:cNvCxnSpPr/>
      </xdr:nvCxnSpPr>
      <xdr:spPr>
        <a:xfrm flipV="1">
          <a:off x="4114800" y="1092047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64</xdr:row>
      <xdr:rowOff>15240</xdr:rowOff>
    </xdr:to>
    <xdr:cxnSp macro="">
      <xdr:nvCxnSpPr>
        <xdr:cNvPr id="133" name="直線コネクタ 132"/>
        <xdr:cNvCxnSpPr/>
      </xdr:nvCxnSpPr>
      <xdr:spPr>
        <a:xfrm>
          <a:off x="3225800" y="10524744"/>
          <a:ext cx="889000" cy="46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65</xdr:row>
      <xdr:rowOff>56134</xdr:rowOff>
    </xdr:to>
    <xdr:cxnSp macro="">
      <xdr:nvCxnSpPr>
        <xdr:cNvPr id="136" name="直線コネクタ 135"/>
        <xdr:cNvCxnSpPr/>
      </xdr:nvCxnSpPr>
      <xdr:spPr>
        <a:xfrm flipV="1">
          <a:off x="2336800" y="10524744"/>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56134</xdr:rowOff>
    </xdr:from>
    <xdr:to>
      <xdr:col>11</xdr:col>
      <xdr:colOff>31750</xdr:colOff>
      <xdr:row>66</xdr:row>
      <xdr:rowOff>77724</xdr:rowOff>
    </xdr:to>
    <xdr:cxnSp macro="">
      <xdr:nvCxnSpPr>
        <xdr:cNvPr id="139" name="直線コネクタ 138"/>
        <xdr:cNvCxnSpPr/>
      </xdr:nvCxnSpPr>
      <xdr:spPr>
        <a:xfrm flipV="1">
          <a:off x="1447800" y="1120038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macro="" textlink="">
      <xdr:nvSpPr>
        <xdr:cNvPr id="140" name="フローチャート: 判断 139"/>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41" name="テキスト ボックス 140"/>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2" name="フローチャート: 判断 141"/>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3" name="テキスト ボックス 142"/>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9" name="楕円 148"/>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0" name="財政構造の弾力性該当値テキスト"/>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1" name="楕円 150"/>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2" name="テキスト ボックス 151"/>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3" name="楕円 152"/>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101871</xdr:rowOff>
    </xdr:from>
    <xdr:ext cx="762000" cy="259045"/>
    <xdr:sp macro="" textlink="">
      <xdr:nvSpPr>
        <xdr:cNvPr id="154" name="テキスト ボックス 153"/>
        <xdr:cNvSpPr txBox="1"/>
      </xdr:nvSpPr>
      <xdr:spPr>
        <a:xfrm>
          <a:off x="2844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5334</xdr:rowOff>
    </xdr:from>
    <xdr:to>
      <xdr:col>11</xdr:col>
      <xdr:colOff>82550</xdr:colOff>
      <xdr:row>65</xdr:row>
      <xdr:rowOff>106934</xdr:rowOff>
    </xdr:to>
    <xdr:sp macro="" textlink="">
      <xdr:nvSpPr>
        <xdr:cNvPr id="155" name="楕円 154"/>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56" name="テキスト ボックス 155"/>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26924</xdr:rowOff>
    </xdr:from>
    <xdr:to>
      <xdr:col>7</xdr:col>
      <xdr:colOff>31750</xdr:colOff>
      <xdr:row>66</xdr:row>
      <xdr:rowOff>128524</xdr:rowOff>
    </xdr:to>
    <xdr:sp macro="" textlink="">
      <xdr:nvSpPr>
        <xdr:cNvPr id="157" name="楕円 156"/>
        <xdr:cNvSpPr/>
      </xdr:nvSpPr>
      <xdr:spPr>
        <a:xfrm>
          <a:off x="1397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113301</xdr:rowOff>
    </xdr:from>
    <xdr:ext cx="762000" cy="259045"/>
    <xdr:sp macro="" textlink="">
      <xdr:nvSpPr>
        <xdr:cNvPr id="158" name="テキスト ボックス 157"/>
        <xdr:cNvSpPr txBox="1"/>
      </xdr:nvSpPr>
      <xdr:spPr>
        <a:xfrm>
          <a:off x="1066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人件費については前年と比べ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292,760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新型コロナワクチン接種にかかる委託料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140,184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千円）が主な要因となり、前年比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143,944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人件費、物件費共に減額となったが、人口の減が大きいため、人口１人当たりの額は増額となった。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今後は「中津市定員適正化計画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」に基づき、職員数の適正化を図り、さらなる経費削減に努める。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151488</xdr:rowOff>
    </xdr:from>
    <xdr:to>
      <xdr:col>23</xdr:col>
      <xdr:colOff>133350</xdr:colOff>
      <xdr:row>83</xdr:row>
      <xdr:rowOff>167824</xdr:rowOff>
    </xdr:to>
    <xdr:cxnSp macro="">
      <xdr:nvCxnSpPr>
        <xdr:cNvPr id="193" name="直線コネクタ 192"/>
        <xdr:cNvCxnSpPr/>
      </xdr:nvCxnSpPr>
      <xdr:spPr>
        <a:xfrm>
          <a:off x="4114800" y="14381838"/>
          <a:ext cx="838200" cy="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97645</xdr:rowOff>
    </xdr:from>
    <xdr:to>
      <xdr:col>19</xdr:col>
      <xdr:colOff>133350</xdr:colOff>
      <xdr:row>83</xdr:row>
      <xdr:rowOff>151488</xdr:rowOff>
    </xdr:to>
    <xdr:cxnSp macro="">
      <xdr:nvCxnSpPr>
        <xdr:cNvPr id="196" name="直線コネクタ 195"/>
        <xdr:cNvCxnSpPr/>
      </xdr:nvCxnSpPr>
      <xdr:spPr>
        <a:xfrm>
          <a:off x="3225800" y="14327995"/>
          <a:ext cx="889000" cy="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49498</xdr:rowOff>
    </xdr:from>
    <xdr:to>
      <xdr:col>15</xdr:col>
      <xdr:colOff>82550</xdr:colOff>
      <xdr:row>83</xdr:row>
      <xdr:rowOff>97645</xdr:rowOff>
    </xdr:to>
    <xdr:cxnSp macro="">
      <xdr:nvCxnSpPr>
        <xdr:cNvPr id="199" name="直線コネクタ 198"/>
        <xdr:cNvCxnSpPr/>
      </xdr:nvCxnSpPr>
      <xdr:spPr>
        <a:xfrm>
          <a:off x="2336800" y="14279848"/>
          <a:ext cx="889000" cy="4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4866</xdr:rowOff>
    </xdr:from>
    <xdr:to>
      <xdr:col>11</xdr:col>
      <xdr:colOff>31750</xdr:colOff>
      <xdr:row>83</xdr:row>
      <xdr:rowOff>49498</xdr:rowOff>
    </xdr:to>
    <xdr:cxnSp macro="">
      <xdr:nvCxnSpPr>
        <xdr:cNvPr id="202" name="直線コネクタ 201"/>
        <xdr:cNvCxnSpPr/>
      </xdr:nvCxnSpPr>
      <xdr:spPr>
        <a:xfrm>
          <a:off x="1447800" y="14235216"/>
          <a:ext cx="889000"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117024</xdr:rowOff>
    </xdr:from>
    <xdr:to>
      <xdr:col>23</xdr:col>
      <xdr:colOff>184150</xdr:colOff>
      <xdr:row>84</xdr:row>
      <xdr:rowOff>47174</xdr:rowOff>
    </xdr:to>
    <xdr:sp macro="" textlink="">
      <xdr:nvSpPr>
        <xdr:cNvPr id="212" name="楕円 211"/>
        <xdr:cNvSpPr/>
      </xdr:nvSpPr>
      <xdr:spPr>
        <a:xfrm>
          <a:off x="4902200" y="1434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89101</xdr:rowOff>
    </xdr:from>
    <xdr:ext cx="762000" cy="259045"/>
    <xdr:sp macro="" textlink="">
      <xdr:nvSpPr>
        <xdr:cNvPr id="213" name="人件費・物件費等の状況該当値テキスト"/>
        <xdr:cNvSpPr txBox="1"/>
      </xdr:nvSpPr>
      <xdr:spPr>
        <a:xfrm>
          <a:off x="5041900" y="1431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100688</xdr:rowOff>
    </xdr:from>
    <xdr:to>
      <xdr:col>19</xdr:col>
      <xdr:colOff>184150</xdr:colOff>
      <xdr:row>84</xdr:row>
      <xdr:rowOff>30838</xdr:rowOff>
    </xdr:to>
    <xdr:sp macro="" textlink="">
      <xdr:nvSpPr>
        <xdr:cNvPr id="214" name="楕円 213"/>
        <xdr:cNvSpPr/>
      </xdr:nvSpPr>
      <xdr:spPr>
        <a:xfrm>
          <a:off x="4064000" y="143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15615</xdr:rowOff>
    </xdr:from>
    <xdr:ext cx="736600" cy="259045"/>
    <xdr:sp macro="" textlink="">
      <xdr:nvSpPr>
        <xdr:cNvPr id="215" name="テキスト ボックス 214"/>
        <xdr:cNvSpPr txBox="1"/>
      </xdr:nvSpPr>
      <xdr:spPr>
        <a:xfrm>
          <a:off x="3733800" y="1441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46845</xdr:rowOff>
    </xdr:from>
    <xdr:to>
      <xdr:col>15</xdr:col>
      <xdr:colOff>133350</xdr:colOff>
      <xdr:row>83</xdr:row>
      <xdr:rowOff>148445</xdr:rowOff>
    </xdr:to>
    <xdr:sp macro="" textlink="">
      <xdr:nvSpPr>
        <xdr:cNvPr id="216" name="楕円 215"/>
        <xdr:cNvSpPr/>
      </xdr:nvSpPr>
      <xdr:spPr>
        <a:xfrm>
          <a:off x="3175000" y="142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133222</xdr:rowOff>
    </xdr:from>
    <xdr:ext cx="762000" cy="259045"/>
    <xdr:sp macro="" textlink="">
      <xdr:nvSpPr>
        <xdr:cNvPr id="217" name="テキスト ボックス 216"/>
        <xdr:cNvSpPr txBox="1"/>
      </xdr:nvSpPr>
      <xdr:spPr>
        <a:xfrm>
          <a:off x="2844800" y="1436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170148</xdr:rowOff>
    </xdr:from>
    <xdr:to>
      <xdr:col>11</xdr:col>
      <xdr:colOff>82550</xdr:colOff>
      <xdr:row>83</xdr:row>
      <xdr:rowOff>100298</xdr:rowOff>
    </xdr:to>
    <xdr:sp macro="" textlink="">
      <xdr:nvSpPr>
        <xdr:cNvPr id="218" name="楕円 217"/>
        <xdr:cNvSpPr/>
      </xdr:nvSpPr>
      <xdr:spPr>
        <a:xfrm>
          <a:off x="2286000" y="1422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85075</xdr:rowOff>
    </xdr:from>
    <xdr:ext cx="762000" cy="259045"/>
    <xdr:sp macro="" textlink="">
      <xdr:nvSpPr>
        <xdr:cNvPr id="219" name="テキスト ボックス 218"/>
        <xdr:cNvSpPr txBox="1"/>
      </xdr:nvSpPr>
      <xdr:spPr>
        <a:xfrm>
          <a:off x="1955800" y="1431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125516</xdr:rowOff>
    </xdr:from>
    <xdr:to>
      <xdr:col>7</xdr:col>
      <xdr:colOff>31750</xdr:colOff>
      <xdr:row>83</xdr:row>
      <xdr:rowOff>55666</xdr:rowOff>
    </xdr:to>
    <xdr:sp macro="" textlink="">
      <xdr:nvSpPr>
        <xdr:cNvPr id="220" name="楕円 219"/>
        <xdr:cNvSpPr/>
      </xdr:nvSpPr>
      <xdr:spPr>
        <a:xfrm>
          <a:off x="1397000" y="141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40443</xdr:rowOff>
    </xdr:from>
    <xdr:ext cx="762000" cy="259045"/>
    <xdr:sp macro="" textlink="">
      <xdr:nvSpPr>
        <xdr:cNvPr id="221" name="テキスト ボックス 220"/>
        <xdr:cNvSpPr txBox="1"/>
      </xdr:nvSpPr>
      <xdr:spPr>
        <a:xfrm>
          <a:off x="1066800" y="142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年度より特別職給与</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％カット、平成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年度より一般職員給与</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％カット及び管理職手当</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％カットを実施。また平成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年度において、給与構造の見直しを行い、さらに平成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年度まで、特別職給与を従前の率でカットし、一般職においても</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％のカットを行ってきた。加えて、平成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月には給与制度の見直しによる現給保障の廃止、平成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月には昇格時号給対応表の見直し、令和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月には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歳昇給停止を実施。令和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年度に、給料表の見直し（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級制の廃止）を実施。</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今後は「中津市定員適正化計画</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」に基づき、ラスパイレス指数改善を図る。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89</xdr:row>
      <xdr:rowOff>18143</xdr:rowOff>
    </xdr:to>
    <xdr:cxnSp macro="">
      <xdr:nvCxnSpPr>
        <xdr:cNvPr id="257" name="直線コネクタ 256"/>
        <xdr:cNvCxnSpPr/>
      </xdr:nvCxnSpPr>
      <xdr:spPr>
        <a:xfrm flipV="1">
          <a:off x="16179800" y="1513930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89</xdr:row>
      <xdr:rowOff>87086</xdr:rowOff>
    </xdr:to>
    <xdr:cxnSp macro="">
      <xdr:nvCxnSpPr>
        <xdr:cNvPr id="260" name="直線コネクタ 259"/>
        <xdr:cNvCxnSpPr/>
      </xdr:nvCxnSpPr>
      <xdr:spPr>
        <a:xfrm flipV="1">
          <a:off x="15290800" y="152771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87086</xdr:rowOff>
    </xdr:to>
    <xdr:cxnSp macro="">
      <xdr:nvCxnSpPr>
        <xdr:cNvPr id="263" name="直線コネクタ 262"/>
        <xdr:cNvCxnSpPr/>
      </xdr:nvCxnSpPr>
      <xdr:spPr>
        <a:xfrm>
          <a:off x="14401800" y="152944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89</xdr:row>
      <xdr:rowOff>87086</xdr:rowOff>
    </xdr:to>
    <xdr:cxnSp macro="">
      <xdr:nvCxnSpPr>
        <xdr:cNvPr id="266" name="直線コネクタ 265"/>
        <xdr:cNvCxnSpPr/>
      </xdr:nvCxnSpPr>
      <xdr:spPr>
        <a:xfrm flipV="1">
          <a:off x="13512800" y="152944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6" name="楕円 275"/>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7" name="給与水準   （国との比較）該当値テキスト"/>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78" name="楕円 277"/>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79" name="テキスト ボックス 278"/>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36286</xdr:rowOff>
    </xdr:from>
    <xdr:to>
      <xdr:col>73</xdr:col>
      <xdr:colOff>44450</xdr:colOff>
      <xdr:row>89</xdr:row>
      <xdr:rowOff>137886</xdr:rowOff>
    </xdr:to>
    <xdr:sp macro="" textlink="">
      <xdr:nvSpPr>
        <xdr:cNvPr id="280" name="楕円 279"/>
        <xdr:cNvSpPr/>
      </xdr:nvSpPr>
      <xdr:spPr>
        <a:xfrm>
          <a:off x="15240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122663</xdr:rowOff>
    </xdr:from>
    <xdr:ext cx="762000" cy="259045"/>
    <xdr:sp macro="" textlink="">
      <xdr:nvSpPr>
        <xdr:cNvPr id="281" name="テキスト ボックス 280"/>
        <xdr:cNvSpPr txBox="1"/>
      </xdr:nvSpPr>
      <xdr:spPr>
        <a:xfrm>
          <a:off x="14909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2" name="楕円 281"/>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3" name="テキスト ボックス 282"/>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36286</xdr:rowOff>
    </xdr:from>
    <xdr:to>
      <xdr:col>64</xdr:col>
      <xdr:colOff>152400</xdr:colOff>
      <xdr:row>89</xdr:row>
      <xdr:rowOff>137886</xdr:rowOff>
    </xdr:to>
    <xdr:sp macro="" textlink="">
      <xdr:nvSpPr>
        <xdr:cNvPr id="284" name="楕円 283"/>
        <xdr:cNvSpPr/>
      </xdr:nvSpPr>
      <xdr:spPr>
        <a:xfrm>
          <a:off x="13462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122663</xdr:rowOff>
    </xdr:from>
    <xdr:ext cx="762000" cy="259045"/>
    <xdr:sp macro="" textlink="">
      <xdr:nvSpPr>
        <xdr:cNvPr id="285" name="テキスト ボックス 284"/>
        <xdr:cNvSpPr txBox="1"/>
      </xdr:nvSpPr>
      <xdr:spPr>
        <a:xfrm>
          <a:off x="13131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総合支所方式により支所機能を充実させていることなどが主な要因となり、類似団体より全体職員数が多く、数値が大きくなっている。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今後は「中津市定員適正化計画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」に基づき、職員数の適正化を図り、さらなる経費削減に努める。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33338</xdr:rowOff>
    </xdr:from>
    <xdr:to>
      <xdr:col>81</xdr:col>
      <xdr:colOff>44450</xdr:colOff>
      <xdr:row>64</xdr:row>
      <xdr:rowOff>47413</xdr:rowOff>
    </xdr:to>
    <xdr:cxnSp macro="">
      <xdr:nvCxnSpPr>
        <xdr:cNvPr id="320" name="直線コネクタ 319"/>
        <xdr:cNvCxnSpPr/>
      </xdr:nvCxnSpPr>
      <xdr:spPr>
        <a:xfrm>
          <a:off x="16179800" y="11006138"/>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158538</xdr:rowOff>
    </xdr:from>
    <xdr:to>
      <xdr:col>77</xdr:col>
      <xdr:colOff>44450</xdr:colOff>
      <xdr:row>64</xdr:row>
      <xdr:rowOff>33338</xdr:rowOff>
    </xdr:to>
    <xdr:cxnSp macro="">
      <xdr:nvCxnSpPr>
        <xdr:cNvPr id="323" name="直線コネクタ 322"/>
        <xdr:cNvCxnSpPr/>
      </xdr:nvCxnSpPr>
      <xdr:spPr>
        <a:xfrm>
          <a:off x="15290800" y="10959888"/>
          <a:ext cx="8890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144463</xdr:rowOff>
    </xdr:from>
    <xdr:to>
      <xdr:col>72</xdr:col>
      <xdr:colOff>203200</xdr:colOff>
      <xdr:row>63</xdr:row>
      <xdr:rowOff>158538</xdr:rowOff>
    </xdr:to>
    <xdr:cxnSp macro="">
      <xdr:nvCxnSpPr>
        <xdr:cNvPr id="326" name="直線コネクタ 325"/>
        <xdr:cNvCxnSpPr/>
      </xdr:nvCxnSpPr>
      <xdr:spPr>
        <a:xfrm>
          <a:off x="14401800" y="10945813"/>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144463</xdr:rowOff>
    </xdr:from>
    <xdr:to>
      <xdr:col>68</xdr:col>
      <xdr:colOff>152400</xdr:colOff>
      <xdr:row>64</xdr:row>
      <xdr:rowOff>5186</xdr:rowOff>
    </xdr:to>
    <xdr:cxnSp macro="">
      <xdr:nvCxnSpPr>
        <xdr:cNvPr id="329" name="直線コネクタ 328"/>
        <xdr:cNvCxnSpPr/>
      </xdr:nvCxnSpPr>
      <xdr:spPr>
        <a:xfrm flipV="1">
          <a:off x="13512800" y="1094581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94844</xdr:rowOff>
    </xdr:from>
    <xdr:ext cx="762000" cy="259045"/>
    <xdr:sp macro="" textlink="">
      <xdr:nvSpPr>
        <xdr:cNvPr id="331" name="テキスト ボックス 330"/>
        <xdr:cNvSpPr txBox="1"/>
      </xdr:nvSpPr>
      <xdr:spPr>
        <a:xfrm>
          <a:off x="14020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32" name="フローチャート: 判断 331"/>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102887</xdr:rowOff>
    </xdr:from>
    <xdr:ext cx="762000" cy="259045"/>
    <xdr:sp macro="" textlink="">
      <xdr:nvSpPr>
        <xdr:cNvPr id="333" name="テキスト ボックス 332"/>
        <xdr:cNvSpPr txBox="1"/>
      </xdr:nvSpPr>
      <xdr:spPr>
        <a:xfrm>
          <a:off x="13131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168063</xdr:rowOff>
    </xdr:from>
    <xdr:to>
      <xdr:col>81</xdr:col>
      <xdr:colOff>95250</xdr:colOff>
      <xdr:row>64</xdr:row>
      <xdr:rowOff>98213</xdr:rowOff>
    </xdr:to>
    <xdr:sp macro="" textlink="">
      <xdr:nvSpPr>
        <xdr:cNvPr id="339" name="楕円 338"/>
        <xdr:cNvSpPr/>
      </xdr:nvSpPr>
      <xdr:spPr>
        <a:xfrm>
          <a:off x="16967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140140</xdr:rowOff>
    </xdr:from>
    <xdr:ext cx="762000" cy="259045"/>
    <xdr:sp macro="" textlink="">
      <xdr:nvSpPr>
        <xdr:cNvPr id="340" name="定員管理の状況該当値テキスト"/>
        <xdr:cNvSpPr txBox="1"/>
      </xdr:nvSpPr>
      <xdr:spPr>
        <a:xfrm>
          <a:off x="17106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153988</xdr:rowOff>
    </xdr:from>
    <xdr:to>
      <xdr:col>77</xdr:col>
      <xdr:colOff>95250</xdr:colOff>
      <xdr:row>64</xdr:row>
      <xdr:rowOff>84138</xdr:rowOff>
    </xdr:to>
    <xdr:sp macro="" textlink="">
      <xdr:nvSpPr>
        <xdr:cNvPr id="341" name="楕円 340"/>
        <xdr:cNvSpPr/>
      </xdr:nvSpPr>
      <xdr:spPr>
        <a:xfrm>
          <a:off x="16129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68915</xdr:rowOff>
    </xdr:from>
    <xdr:ext cx="736600" cy="259045"/>
    <xdr:sp macro="" textlink="">
      <xdr:nvSpPr>
        <xdr:cNvPr id="342" name="テキスト ボックス 341"/>
        <xdr:cNvSpPr txBox="1"/>
      </xdr:nvSpPr>
      <xdr:spPr>
        <a:xfrm>
          <a:off x="15798800" y="1104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107738</xdr:rowOff>
    </xdr:from>
    <xdr:to>
      <xdr:col>73</xdr:col>
      <xdr:colOff>44450</xdr:colOff>
      <xdr:row>64</xdr:row>
      <xdr:rowOff>37888</xdr:rowOff>
    </xdr:to>
    <xdr:sp macro="" textlink="">
      <xdr:nvSpPr>
        <xdr:cNvPr id="343" name="楕円 342"/>
        <xdr:cNvSpPr/>
      </xdr:nvSpPr>
      <xdr:spPr>
        <a:xfrm>
          <a:off x="15240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22665</xdr:rowOff>
    </xdr:from>
    <xdr:ext cx="762000" cy="259045"/>
    <xdr:sp macro="" textlink="">
      <xdr:nvSpPr>
        <xdr:cNvPr id="344" name="テキスト ボックス 343"/>
        <xdr:cNvSpPr txBox="1"/>
      </xdr:nvSpPr>
      <xdr:spPr>
        <a:xfrm>
          <a:off x="14909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93663</xdr:rowOff>
    </xdr:from>
    <xdr:to>
      <xdr:col>68</xdr:col>
      <xdr:colOff>203200</xdr:colOff>
      <xdr:row>64</xdr:row>
      <xdr:rowOff>23813</xdr:rowOff>
    </xdr:to>
    <xdr:sp macro="" textlink="">
      <xdr:nvSpPr>
        <xdr:cNvPr id="345" name="楕円 344"/>
        <xdr:cNvSpPr/>
      </xdr:nvSpPr>
      <xdr:spPr>
        <a:xfrm>
          <a:off x="14351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8590</xdr:rowOff>
    </xdr:from>
    <xdr:ext cx="762000" cy="259045"/>
    <xdr:sp macro="" textlink="">
      <xdr:nvSpPr>
        <xdr:cNvPr id="346" name="テキスト ボックス 345"/>
        <xdr:cNvSpPr txBox="1"/>
      </xdr:nvSpPr>
      <xdr:spPr>
        <a:xfrm>
          <a:off x="14020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125836</xdr:rowOff>
    </xdr:from>
    <xdr:to>
      <xdr:col>64</xdr:col>
      <xdr:colOff>152400</xdr:colOff>
      <xdr:row>64</xdr:row>
      <xdr:rowOff>55986</xdr:rowOff>
    </xdr:to>
    <xdr:sp macro="" textlink="">
      <xdr:nvSpPr>
        <xdr:cNvPr id="347" name="楕円 346"/>
        <xdr:cNvSpPr/>
      </xdr:nvSpPr>
      <xdr:spPr>
        <a:xfrm>
          <a:off x="13462000" y="10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40763</xdr:rowOff>
    </xdr:from>
    <xdr:ext cx="762000" cy="259045"/>
    <xdr:sp macro="" textlink="">
      <xdr:nvSpPr>
        <xdr:cNvPr id="348" name="テキスト ボックス 347"/>
        <xdr:cNvSpPr txBox="1"/>
      </xdr:nvSpPr>
      <xdr:spPr>
        <a:xfrm>
          <a:off x="13131800" y="1101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分子は元利償還金の額の減を交付税算入額の減が上回り、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80,132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千円の増、分母は標準財政規模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の減を交付税算入額の減が上回り、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209,851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となった。そのため、単年度実質公債費比率は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ヵ年平均の比率については、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類似団体と比較し良好な数値となっており、今後も適正な財政運営に努める。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115062</xdr:rowOff>
    </xdr:to>
    <xdr:cxnSp macro="">
      <xdr:nvCxnSpPr>
        <xdr:cNvPr id="380" name="直線コネクタ 379"/>
        <xdr:cNvCxnSpPr/>
      </xdr:nvCxnSpPr>
      <xdr:spPr>
        <a:xfrm flipV="1">
          <a:off x="16179800" y="67919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115062</xdr:rowOff>
    </xdr:from>
    <xdr:to>
      <xdr:col>77</xdr:col>
      <xdr:colOff>44450</xdr:colOff>
      <xdr:row>39</xdr:row>
      <xdr:rowOff>144018</xdr:rowOff>
    </xdr:to>
    <xdr:cxnSp macro="">
      <xdr:nvCxnSpPr>
        <xdr:cNvPr id="383" name="直線コネクタ 382"/>
        <xdr:cNvCxnSpPr/>
      </xdr:nvCxnSpPr>
      <xdr:spPr>
        <a:xfrm flipV="1">
          <a:off x="15290800" y="68016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144018</xdr:rowOff>
    </xdr:from>
    <xdr:to>
      <xdr:col>72</xdr:col>
      <xdr:colOff>203200</xdr:colOff>
      <xdr:row>40</xdr:row>
      <xdr:rowOff>11176</xdr:rowOff>
    </xdr:to>
    <xdr:cxnSp macro="">
      <xdr:nvCxnSpPr>
        <xdr:cNvPr id="386" name="直線コネクタ 385"/>
        <xdr:cNvCxnSpPr/>
      </xdr:nvCxnSpPr>
      <xdr:spPr>
        <a:xfrm flipV="1">
          <a:off x="14401800" y="68305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11176</xdr:rowOff>
    </xdr:to>
    <xdr:cxnSp macro="">
      <xdr:nvCxnSpPr>
        <xdr:cNvPr id="389" name="直線コネクタ 388"/>
        <xdr:cNvCxnSpPr/>
      </xdr:nvCxnSpPr>
      <xdr:spPr>
        <a:xfrm>
          <a:off x="13512800" y="68498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1" name="テキスト ボックス 390"/>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9" name="楕円 398"/>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0"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64262</xdr:rowOff>
    </xdr:from>
    <xdr:to>
      <xdr:col>77</xdr:col>
      <xdr:colOff>95250</xdr:colOff>
      <xdr:row>39</xdr:row>
      <xdr:rowOff>165862</xdr:rowOff>
    </xdr:to>
    <xdr:sp macro="" textlink="">
      <xdr:nvSpPr>
        <xdr:cNvPr id="401" name="楕円 400"/>
        <xdr:cNvSpPr/>
      </xdr:nvSpPr>
      <xdr:spPr>
        <a:xfrm>
          <a:off x="16129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4589</xdr:rowOff>
    </xdr:from>
    <xdr:ext cx="736600" cy="259045"/>
    <xdr:sp macro="" textlink="">
      <xdr:nvSpPr>
        <xdr:cNvPr id="402" name="テキスト ボックス 401"/>
        <xdr:cNvSpPr txBox="1"/>
      </xdr:nvSpPr>
      <xdr:spPr>
        <a:xfrm>
          <a:off x="15798800" y="651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93218</xdr:rowOff>
    </xdr:from>
    <xdr:to>
      <xdr:col>73</xdr:col>
      <xdr:colOff>44450</xdr:colOff>
      <xdr:row>40</xdr:row>
      <xdr:rowOff>23368</xdr:rowOff>
    </xdr:to>
    <xdr:sp macro="" textlink="">
      <xdr:nvSpPr>
        <xdr:cNvPr id="403" name="楕円 402"/>
        <xdr:cNvSpPr/>
      </xdr:nvSpPr>
      <xdr:spPr>
        <a:xfrm>
          <a:off x="15240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404" name="テキスト ボックス 403"/>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5" name="楕円 404"/>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6" name="テキスト ボックス 405"/>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7" name="楕円 406"/>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8" name="テキスト ボックス 407"/>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分子は将来負担額の減により、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55,552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標準財政規模の減により、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209,851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将来負担比率は前年同値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依然として類似団体より高い数値で推移しており、今後は「中津市行政サービス高度化プラン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」に基づき、当該比率の適正な推移に努める。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122948</xdr:rowOff>
    </xdr:from>
    <xdr:to>
      <xdr:col>81</xdr:col>
      <xdr:colOff>44450</xdr:colOff>
      <xdr:row>15</xdr:row>
      <xdr:rowOff>122948</xdr:rowOff>
    </xdr:to>
    <xdr:cxnSp macro="">
      <xdr:nvCxnSpPr>
        <xdr:cNvPr id="444" name="直線コネクタ 443"/>
        <xdr:cNvCxnSpPr/>
      </xdr:nvCxnSpPr>
      <xdr:spPr>
        <a:xfrm>
          <a:off x="16179800" y="26946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122948</xdr:rowOff>
    </xdr:from>
    <xdr:to>
      <xdr:col>77</xdr:col>
      <xdr:colOff>44450</xdr:colOff>
      <xdr:row>16</xdr:row>
      <xdr:rowOff>907</xdr:rowOff>
    </xdr:to>
    <xdr:cxnSp macro="">
      <xdr:nvCxnSpPr>
        <xdr:cNvPr id="447" name="直線コネクタ 446"/>
        <xdr:cNvCxnSpPr/>
      </xdr:nvCxnSpPr>
      <xdr:spPr>
        <a:xfrm flipV="1">
          <a:off x="15290800" y="2694698"/>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907</xdr:rowOff>
    </xdr:from>
    <xdr:to>
      <xdr:col>72</xdr:col>
      <xdr:colOff>203200</xdr:colOff>
      <xdr:row>16</xdr:row>
      <xdr:rowOff>51465</xdr:rowOff>
    </xdr:to>
    <xdr:cxnSp macro="">
      <xdr:nvCxnSpPr>
        <xdr:cNvPr id="450" name="直線コネクタ 449"/>
        <xdr:cNvCxnSpPr/>
      </xdr:nvCxnSpPr>
      <xdr:spPr>
        <a:xfrm flipV="1">
          <a:off x="14401800" y="2744107"/>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28484</xdr:rowOff>
    </xdr:from>
    <xdr:to>
      <xdr:col>68</xdr:col>
      <xdr:colOff>152400</xdr:colOff>
      <xdr:row>16</xdr:row>
      <xdr:rowOff>51465</xdr:rowOff>
    </xdr:to>
    <xdr:cxnSp macro="">
      <xdr:nvCxnSpPr>
        <xdr:cNvPr id="453" name="直線コネクタ 452"/>
        <xdr:cNvCxnSpPr/>
      </xdr:nvCxnSpPr>
      <xdr:spPr>
        <a:xfrm>
          <a:off x="13512800" y="277168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4" name="フローチャート: 判断 453"/>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5" name="テキスト ボックス 454"/>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6" name="フローチャート: 判断 455"/>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7" name="テキスト ボックス 456"/>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72148</xdr:rowOff>
    </xdr:from>
    <xdr:to>
      <xdr:col>81</xdr:col>
      <xdr:colOff>95250</xdr:colOff>
      <xdr:row>16</xdr:row>
      <xdr:rowOff>2298</xdr:rowOff>
    </xdr:to>
    <xdr:sp macro="" textlink="">
      <xdr:nvSpPr>
        <xdr:cNvPr id="463" name="楕円 462"/>
        <xdr:cNvSpPr/>
      </xdr:nvSpPr>
      <xdr:spPr>
        <a:xfrm>
          <a:off x="16967200" y="264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44225</xdr:rowOff>
    </xdr:from>
    <xdr:ext cx="762000" cy="259045"/>
    <xdr:sp macro="" textlink="">
      <xdr:nvSpPr>
        <xdr:cNvPr id="464" name="将来負担の状況該当値テキスト"/>
        <xdr:cNvSpPr txBox="1"/>
      </xdr:nvSpPr>
      <xdr:spPr>
        <a:xfrm>
          <a:off x="17106900" y="261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72148</xdr:rowOff>
    </xdr:from>
    <xdr:to>
      <xdr:col>77</xdr:col>
      <xdr:colOff>95250</xdr:colOff>
      <xdr:row>16</xdr:row>
      <xdr:rowOff>2298</xdr:rowOff>
    </xdr:to>
    <xdr:sp macro="" textlink="">
      <xdr:nvSpPr>
        <xdr:cNvPr id="465" name="楕円 464"/>
        <xdr:cNvSpPr/>
      </xdr:nvSpPr>
      <xdr:spPr>
        <a:xfrm>
          <a:off x="16129000" y="264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158525</xdr:rowOff>
    </xdr:from>
    <xdr:ext cx="736600" cy="259045"/>
    <xdr:sp macro="" textlink="">
      <xdr:nvSpPr>
        <xdr:cNvPr id="466" name="テキスト ボックス 465"/>
        <xdr:cNvSpPr txBox="1"/>
      </xdr:nvSpPr>
      <xdr:spPr>
        <a:xfrm>
          <a:off x="15798800" y="273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121557</xdr:rowOff>
    </xdr:from>
    <xdr:to>
      <xdr:col>73</xdr:col>
      <xdr:colOff>44450</xdr:colOff>
      <xdr:row>16</xdr:row>
      <xdr:rowOff>51707</xdr:rowOff>
    </xdr:to>
    <xdr:sp macro="" textlink="">
      <xdr:nvSpPr>
        <xdr:cNvPr id="467" name="楕円 466"/>
        <xdr:cNvSpPr/>
      </xdr:nvSpPr>
      <xdr:spPr>
        <a:xfrm>
          <a:off x="15240000" y="2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36484</xdr:rowOff>
    </xdr:from>
    <xdr:ext cx="762000" cy="259045"/>
    <xdr:sp macro="" textlink="">
      <xdr:nvSpPr>
        <xdr:cNvPr id="468" name="テキスト ボックス 467"/>
        <xdr:cNvSpPr txBox="1"/>
      </xdr:nvSpPr>
      <xdr:spPr>
        <a:xfrm>
          <a:off x="14909800" y="277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665</xdr:rowOff>
    </xdr:from>
    <xdr:to>
      <xdr:col>68</xdr:col>
      <xdr:colOff>203200</xdr:colOff>
      <xdr:row>16</xdr:row>
      <xdr:rowOff>102265</xdr:rowOff>
    </xdr:to>
    <xdr:sp macro="" textlink="">
      <xdr:nvSpPr>
        <xdr:cNvPr id="469" name="楕円 468"/>
        <xdr:cNvSpPr/>
      </xdr:nvSpPr>
      <xdr:spPr>
        <a:xfrm>
          <a:off x="14351000" y="27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87042</xdr:rowOff>
    </xdr:from>
    <xdr:ext cx="762000" cy="259045"/>
    <xdr:sp macro="" textlink="">
      <xdr:nvSpPr>
        <xdr:cNvPr id="470" name="テキスト ボックス 469"/>
        <xdr:cNvSpPr txBox="1"/>
      </xdr:nvSpPr>
      <xdr:spPr>
        <a:xfrm>
          <a:off x="14020800" y="283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149134</xdr:rowOff>
    </xdr:from>
    <xdr:to>
      <xdr:col>64</xdr:col>
      <xdr:colOff>152400</xdr:colOff>
      <xdr:row>16</xdr:row>
      <xdr:rowOff>79284</xdr:rowOff>
    </xdr:to>
    <xdr:sp macro="" textlink="">
      <xdr:nvSpPr>
        <xdr:cNvPr id="471" name="楕円 470"/>
        <xdr:cNvSpPr/>
      </xdr:nvSpPr>
      <xdr:spPr>
        <a:xfrm>
          <a:off x="13462000" y="27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64061</xdr:rowOff>
    </xdr:from>
    <xdr:ext cx="762000" cy="259045"/>
    <xdr:sp macro="" textlink="">
      <xdr:nvSpPr>
        <xdr:cNvPr id="472" name="テキスト ボックス 471"/>
        <xdr:cNvSpPr txBox="1"/>
      </xdr:nvSpPr>
      <xdr:spPr>
        <a:xfrm>
          <a:off x="13131800" y="28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人件費については、総合支所方式により、全体職員数が多く、類似団体より数値が大きくなった。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年度については、正職員数の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定年延長に伴う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退職者数の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人）に伴う退職手当の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今後「中津市定員適正化計画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143328</xdr:rowOff>
    </xdr:from>
    <xdr:to>
      <xdr:col>24</xdr:col>
      <xdr:colOff>25400</xdr:colOff>
      <xdr:row>37</xdr:row>
      <xdr:rowOff>56787</xdr:rowOff>
    </xdr:to>
    <xdr:cxnSp macro="">
      <xdr:nvCxnSpPr>
        <xdr:cNvPr id="68" name="直線コネクタ 67"/>
        <xdr:cNvCxnSpPr/>
      </xdr:nvCxnSpPr>
      <xdr:spPr>
        <a:xfrm flipV="1">
          <a:off x="3987800" y="6315528"/>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97608</xdr:rowOff>
    </xdr:from>
    <xdr:to>
      <xdr:col>19</xdr:col>
      <xdr:colOff>187325</xdr:colOff>
      <xdr:row>37</xdr:row>
      <xdr:rowOff>56787</xdr:rowOff>
    </xdr:to>
    <xdr:cxnSp macro="">
      <xdr:nvCxnSpPr>
        <xdr:cNvPr id="71" name="直線コネクタ 70"/>
        <xdr:cNvCxnSpPr/>
      </xdr:nvCxnSpPr>
      <xdr:spPr>
        <a:xfrm>
          <a:off x="3098800" y="626980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97608</xdr:rowOff>
    </xdr:from>
    <xdr:to>
      <xdr:col>15</xdr:col>
      <xdr:colOff>98425</xdr:colOff>
      <xdr:row>37</xdr:row>
      <xdr:rowOff>89444</xdr:rowOff>
    </xdr:to>
    <xdr:cxnSp macro="">
      <xdr:nvCxnSpPr>
        <xdr:cNvPr id="74" name="直線コネクタ 73"/>
        <xdr:cNvCxnSpPr/>
      </xdr:nvCxnSpPr>
      <xdr:spPr>
        <a:xfrm flipV="1">
          <a:off x="2209800" y="626980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89444</xdr:rowOff>
    </xdr:from>
    <xdr:to>
      <xdr:col>11</xdr:col>
      <xdr:colOff>9525</xdr:colOff>
      <xdr:row>37</xdr:row>
      <xdr:rowOff>141696</xdr:rowOff>
    </xdr:to>
    <xdr:cxnSp macro="">
      <xdr:nvCxnSpPr>
        <xdr:cNvPr id="77" name="直線コネクタ 76"/>
        <xdr:cNvCxnSpPr/>
      </xdr:nvCxnSpPr>
      <xdr:spPr>
        <a:xfrm flipV="1">
          <a:off x="1320800" y="643309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macro="" textlink="">
      <xdr:nvSpPr>
        <xdr:cNvPr id="79" name="テキスト ボックス 78"/>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81" name="テキスト ボックス 80"/>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87" name="楕円 86"/>
        <xdr:cNvSpPr/>
      </xdr:nvSpPr>
      <xdr:spPr>
        <a:xfrm>
          <a:off x="4775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64605</xdr:rowOff>
    </xdr:from>
    <xdr:ext cx="762000" cy="259045"/>
    <xdr:sp macro="" textlink="">
      <xdr:nvSpPr>
        <xdr:cNvPr id="88" name="人件費該当値テキスト"/>
        <xdr:cNvSpPr txBox="1"/>
      </xdr:nvSpPr>
      <xdr:spPr>
        <a:xfrm>
          <a:off x="49149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5987</xdr:rowOff>
    </xdr:from>
    <xdr:to>
      <xdr:col>20</xdr:col>
      <xdr:colOff>38100</xdr:colOff>
      <xdr:row>37</xdr:row>
      <xdr:rowOff>107587</xdr:rowOff>
    </xdr:to>
    <xdr:sp macro="" textlink="">
      <xdr:nvSpPr>
        <xdr:cNvPr id="89" name="楕円 88"/>
        <xdr:cNvSpPr/>
      </xdr:nvSpPr>
      <xdr:spPr>
        <a:xfrm>
          <a:off x="3937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92364</xdr:rowOff>
    </xdr:from>
    <xdr:ext cx="736600" cy="259045"/>
    <xdr:sp macro="" textlink="">
      <xdr:nvSpPr>
        <xdr:cNvPr id="90" name="テキスト ボックス 89"/>
        <xdr:cNvSpPr txBox="1"/>
      </xdr:nvSpPr>
      <xdr:spPr>
        <a:xfrm>
          <a:off x="3606800" y="64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46808</xdr:rowOff>
    </xdr:from>
    <xdr:to>
      <xdr:col>15</xdr:col>
      <xdr:colOff>149225</xdr:colOff>
      <xdr:row>36</xdr:row>
      <xdr:rowOff>148408</xdr:rowOff>
    </xdr:to>
    <xdr:sp macro="" textlink="">
      <xdr:nvSpPr>
        <xdr:cNvPr id="91" name="楕円 90"/>
        <xdr:cNvSpPr/>
      </xdr:nvSpPr>
      <xdr:spPr>
        <a:xfrm>
          <a:off x="3048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133185</xdr:rowOff>
    </xdr:from>
    <xdr:ext cx="762000" cy="259045"/>
    <xdr:sp macro="" textlink="">
      <xdr:nvSpPr>
        <xdr:cNvPr id="92" name="テキスト ボックス 91"/>
        <xdr:cNvSpPr txBox="1"/>
      </xdr:nvSpPr>
      <xdr:spPr>
        <a:xfrm>
          <a:off x="2717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38644</xdr:rowOff>
    </xdr:from>
    <xdr:to>
      <xdr:col>11</xdr:col>
      <xdr:colOff>60325</xdr:colOff>
      <xdr:row>37</xdr:row>
      <xdr:rowOff>140244</xdr:rowOff>
    </xdr:to>
    <xdr:sp macro="" textlink="">
      <xdr:nvSpPr>
        <xdr:cNvPr id="93" name="楕円 92"/>
        <xdr:cNvSpPr/>
      </xdr:nvSpPr>
      <xdr:spPr>
        <a:xfrm>
          <a:off x="2159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125021</xdr:rowOff>
    </xdr:from>
    <xdr:ext cx="762000" cy="259045"/>
    <xdr:sp macro="" textlink="">
      <xdr:nvSpPr>
        <xdr:cNvPr id="94" name="テキスト ボックス 93"/>
        <xdr:cNvSpPr txBox="1"/>
      </xdr:nvSpPr>
      <xdr:spPr>
        <a:xfrm>
          <a:off x="1828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90896</xdr:rowOff>
    </xdr:from>
    <xdr:to>
      <xdr:col>6</xdr:col>
      <xdr:colOff>171450</xdr:colOff>
      <xdr:row>38</xdr:row>
      <xdr:rowOff>21045</xdr:rowOff>
    </xdr:to>
    <xdr:sp macro="" textlink="">
      <xdr:nvSpPr>
        <xdr:cNvPr id="95" name="楕円 94"/>
        <xdr:cNvSpPr/>
      </xdr:nvSpPr>
      <xdr:spPr>
        <a:xfrm>
          <a:off x="1270000" y="64345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5823</xdr:rowOff>
    </xdr:from>
    <xdr:ext cx="762000" cy="259045"/>
    <xdr:sp macro="" textlink="">
      <xdr:nvSpPr>
        <xdr:cNvPr id="96" name="テキスト ボックス 95"/>
        <xdr:cNvSpPr txBox="1"/>
      </xdr:nvSpPr>
      <xdr:spPr>
        <a:xfrm>
          <a:off x="939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203,883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物価高騰による委託料の増（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+148,861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千円）が主な要因であり、依然として、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類似団体平均を上回っている状況であ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」に基づき、事務事業の見直し、改善等により物件費の削減に努める。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12700</xdr:rowOff>
    </xdr:to>
    <xdr:cxnSp macro="">
      <xdr:nvCxnSpPr>
        <xdr:cNvPr id="129" name="直線コネクタ 128"/>
        <xdr:cNvCxnSpPr/>
      </xdr:nvCxnSpPr>
      <xdr:spPr>
        <a:xfrm>
          <a:off x="15671800" y="2740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168910</xdr:rowOff>
    </xdr:to>
    <xdr:cxnSp macro="">
      <xdr:nvCxnSpPr>
        <xdr:cNvPr id="132" name="直線コネクタ 131"/>
        <xdr:cNvCxnSpPr/>
      </xdr:nvCxnSpPr>
      <xdr:spPr>
        <a:xfrm>
          <a:off x="14782800" y="268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115570</xdr:rowOff>
    </xdr:to>
    <xdr:cxnSp macro="">
      <xdr:nvCxnSpPr>
        <xdr:cNvPr id="135" name="直線コネクタ 134"/>
        <xdr:cNvCxnSpPr/>
      </xdr:nvCxnSpPr>
      <xdr:spPr>
        <a:xfrm>
          <a:off x="13893800" y="267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107950</xdr:rowOff>
    </xdr:to>
    <xdr:cxnSp macro="">
      <xdr:nvCxnSpPr>
        <xdr:cNvPr id="138" name="直線コネクタ 137"/>
        <xdr:cNvCxnSpPr/>
      </xdr:nvCxnSpPr>
      <xdr:spPr>
        <a:xfrm>
          <a:off x="13004800" y="267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macro="" textlink="">
      <xdr:nvSpPr>
        <xdr:cNvPr id="139" name="フローチャート: 判断 138"/>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157497</xdr:rowOff>
    </xdr:from>
    <xdr:ext cx="762000" cy="259045"/>
    <xdr:sp macro="" textlink="">
      <xdr:nvSpPr>
        <xdr:cNvPr id="140" name="テキスト ボックス 139"/>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41" name="フローチャート: 判断 140"/>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42" name="テキスト ボックス 141"/>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9" name="物件費該当値テキスト"/>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50" name="楕円 149"/>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51" name="テキスト ボックス 150"/>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52" name="楕円 151"/>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151147</xdr:rowOff>
    </xdr:from>
    <xdr:ext cx="762000" cy="259045"/>
    <xdr:sp macro="" textlink="">
      <xdr:nvSpPr>
        <xdr:cNvPr id="153" name="テキスト ボックス 152"/>
        <xdr:cNvSpPr txBox="1"/>
      </xdr:nvSpPr>
      <xdr:spPr>
        <a:xfrm>
          <a:off x="14401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55" name="テキスト ボックス 154"/>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57" name="テキスト ボックス 156"/>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扶助費は、私立保育所等運営費</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や障害児通所給付費</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今後も横ばいで推移することが見込まれるため、さらなる財政基盤の確立に努める。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143328</xdr:rowOff>
    </xdr:to>
    <xdr:cxnSp macro="">
      <xdr:nvCxnSpPr>
        <xdr:cNvPr id="192" name="直線コネクタ 191"/>
        <xdr:cNvCxnSpPr/>
      </xdr:nvCxnSpPr>
      <xdr:spPr>
        <a:xfrm>
          <a:off x="3987800" y="9907815"/>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135165</xdr:rowOff>
    </xdr:to>
    <xdr:cxnSp macro="">
      <xdr:nvCxnSpPr>
        <xdr:cNvPr id="195" name="直線コネクタ 194"/>
        <xdr:cNvCxnSpPr/>
      </xdr:nvCxnSpPr>
      <xdr:spPr>
        <a:xfrm>
          <a:off x="3098800" y="97445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58</xdr:row>
      <xdr:rowOff>61685</xdr:rowOff>
    </xdr:to>
    <xdr:cxnSp macro="">
      <xdr:nvCxnSpPr>
        <xdr:cNvPr id="198" name="直線コネクタ 197"/>
        <xdr:cNvCxnSpPr/>
      </xdr:nvCxnSpPr>
      <xdr:spPr>
        <a:xfrm flipV="1">
          <a:off x="2209800" y="9744528"/>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143328</xdr:rowOff>
    </xdr:to>
    <xdr:cxnSp macro="">
      <xdr:nvCxnSpPr>
        <xdr:cNvPr id="201" name="直線コネクタ 200"/>
        <xdr:cNvCxnSpPr/>
      </xdr:nvCxnSpPr>
      <xdr:spPr>
        <a:xfrm flipV="1">
          <a:off x="1320800" y="100057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03" name="テキスト ボックス 202"/>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11" name="楕円 210"/>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64605</xdr:rowOff>
    </xdr:from>
    <xdr:ext cx="762000" cy="259045"/>
    <xdr:sp macro="" textlink="">
      <xdr:nvSpPr>
        <xdr:cNvPr id="212" name="扶助費該当値テキスト"/>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3" name="楕円 212"/>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4" name="テキスト ボックス 213"/>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5" name="楕円 214"/>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6" name="テキスト ボックス 215"/>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7" name="楕円 216"/>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8" name="テキスト ボックス 217"/>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9" name="楕円 218"/>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20" name="テキスト ボックス 219"/>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その他は、</a:t>
          </a:r>
          <a:r>
            <a:rPr kumimoji="1" lang="ja-JP" altLang="ja-JP" sz="1100">
              <a:solidFill>
                <a:schemeClr val="dk1"/>
              </a:solidFill>
              <a:effectLst/>
              <a:latin typeface="+mn-lt"/>
              <a:ea typeface="+mn-ea"/>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令和５年度より農業集落排水が公営企業会計へと移行したことに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伴い、農業集落排水事業特別会計繰出金の減（△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169,946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千円）が主な要因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今後も他会計繰出金の抑制を図るべく、「中津市行政サービス高度化プラン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」に基づき、各公営企業・特別会計の経営健全化により削減を図る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0</xdr:rowOff>
    </xdr:to>
    <xdr:cxnSp macro="">
      <xdr:nvCxnSpPr>
        <xdr:cNvPr id="253" name="直線コネクタ 252"/>
        <xdr:cNvCxnSpPr/>
      </xdr:nvCxnSpPr>
      <xdr:spPr>
        <a:xfrm flipV="1">
          <a:off x="15671800" y="9880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58</xdr:row>
      <xdr:rowOff>0</xdr:rowOff>
    </xdr:to>
    <xdr:cxnSp macro="">
      <xdr:nvCxnSpPr>
        <xdr:cNvPr id="256" name="直線コネクタ 255"/>
        <xdr:cNvCxnSpPr/>
      </xdr:nvCxnSpPr>
      <xdr:spPr>
        <a:xfrm>
          <a:off x="14782800" y="985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58</xdr:row>
      <xdr:rowOff>25400</xdr:rowOff>
    </xdr:to>
    <xdr:cxnSp macro="">
      <xdr:nvCxnSpPr>
        <xdr:cNvPr id="259" name="直線コネクタ 258"/>
        <xdr:cNvCxnSpPr/>
      </xdr:nvCxnSpPr>
      <xdr:spPr>
        <a:xfrm flipV="1">
          <a:off x="13893800" y="9855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58</xdr:row>
      <xdr:rowOff>25400</xdr:rowOff>
    </xdr:to>
    <xdr:cxnSp macro="">
      <xdr:nvCxnSpPr>
        <xdr:cNvPr id="262" name="直線コネクタ 261"/>
        <xdr:cNvCxnSpPr/>
      </xdr:nvCxnSpPr>
      <xdr:spPr>
        <a:xfrm>
          <a:off x="130048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66" name="テキスト ボックス 265"/>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74" name="楕円 273"/>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35577</xdr:rowOff>
    </xdr:from>
    <xdr:ext cx="736600" cy="259045"/>
    <xdr:sp macro="" textlink="">
      <xdr:nvSpPr>
        <xdr:cNvPr id="275" name="テキスト ボックス 274"/>
        <xdr:cNvSpPr txBox="1"/>
      </xdr:nvSpPr>
      <xdr:spPr>
        <a:xfrm>
          <a:off x="15290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6" name="楕円 275"/>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77" name="テキスト ボックス 276"/>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78" name="楕円 277"/>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86377</xdr:rowOff>
    </xdr:from>
    <xdr:ext cx="762000" cy="259045"/>
    <xdr:sp macro="" textlink="">
      <xdr:nvSpPr>
        <xdr:cNvPr id="279" name="テキスト ボックス 278"/>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80" name="楕円 279"/>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81" name="テキスト ボックス 280"/>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198,385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ポイントの増となった。令和５年度より農業集落排水が公営企業会計へと移行したことにより下水道事業会計補助金の増（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+183,261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千円）が主な要因である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度に渡って行った補助金評価により、補助金の抑制が図られ、類似団体平均よりも良好な状態で推移している。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51562</xdr:rowOff>
    </xdr:from>
    <xdr:to>
      <xdr:col>82</xdr:col>
      <xdr:colOff>107950</xdr:colOff>
      <xdr:row>35</xdr:row>
      <xdr:rowOff>83566</xdr:rowOff>
    </xdr:to>
    <xdr:cxnSp macro="">
      <xdr:nvCxnSpPr>
        <xdr:cNvPr id="311" name="直線コネクタ 310"/>
        <xdr:cNvCxnSpPr/>
      </xdr:nvCxnSpPr>
      <xdr:spPr>
        <a:xfrm>
          <a:off x="15671800" y="60523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51562</xdr:rowOff>
    </xdr:to>
    <xdr:cxnSp macro="">
      <xdr:nvCxnSpPr>
        <xdr:cNvPr id="314" name="直線コネクタ 313"/>
        <xdr:cNvCxnSpPr/>
      </xdr:nvCxnSpPr>
      <xdr:spPr>
        <a:xfrm>
          <a:off x="14782800" y="6047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35</xdr:row>
      <xdr:rowOff>46990</xdr:rowOff>
    </xdr:to>
    <xdr:cxnSp macro="">
      <xdr:nvCxnSpPr>
        <xdr:cNvPr id="317" name="直線コネクタ 316"/>
        <xdr:cNvCxnSpPr/>
      </xdr:nvCxnSpPr>
      <xdr:spPr>
        <a:xfrm>
          <a:off x="13893800" y="6038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35</xdr:row>
      <xdr:rowOff>37846</xdr:rowOff>
    </xdr:to>
    <xdr:cxnSp macro="">
      <xdr:nvCxnSpPr>
        <xdr:cNvPr id="320" name="直線コネクタ 319"/>
        <xdr:cNvCxnSpPr/>
      </xdr:nvCxnSpPr>
      <xdr:spPr>
        <a:xfrm>
          <a:off x="13004800" y="6034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21" name="フローチャート: 判断 320"/>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2" name="テキスト ボックス 321"/>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3" name="フローチャート: 判断 322"/>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4" name="テキスト ボックス 323"/>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30" name="楕円 329"/>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31" name="補助費等該当値テキスト"/>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xdr:rowOff>
    </xdr:from>
    <xdr:to>
      <xdr:col>78</xdr:col>
      <xdr:colOff>120650</xdr:colOff>
      <xdr:row>35</xdr:row>
      <xdr:rowOff>102362</xdr:rowOff>
    </xdr:to>
    <xdr:sp macro="" textlink="">
      <xdr:nvSpPr>
        <xdr:cNvPr id="332" name="楕円 331"/>
        <xdr:cNvSpPr/>
      </xdr:nvSpPr>
      <xdr:spPr>
        <a:xfrm>
          <a:off x="15621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112539</xdr:rowOff>
    </xdr:from>
    <xdr:ext cx="736600" cy="259045"/>
    <xdr:sp macro="" textlink="">
      <xdr:nvSpPr>
        <xdr:cNvPr id="333" name="テキスト ボックス 332"/>
        <xdr:cNvSpPr txBox="1"/>
      </xdr:nvSpPr>
      <xdr:spPr>
        <a:xfrm>
          <a:off x="15290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4" name="楕円 333"/>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5" name="テキスト ボックス 334"/>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6" name="楕円 335"/>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7" name="テキスト ボックス 336"/>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8" name="楕円 337"/>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9" name="テキスト ボックス 338"/>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プライマリーバランスに留意した適正管理により、前年度と比較すると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26,193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の改善となっているが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、依然として類似団体より高い数値となっている。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」で掲げる目標を遵守しつつ、適正管理に努める。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85852</xdr:rowOff>
    </xdr:to>
    <xdr:cxnSp macro="">
      <xdr:nvCxnSpPr>
        <xdr:cNvPr id="369" name="直線コネクタ 368"/>
        <xdr:cNvCxnSpPr/>
      </xdr:nvCxnSpPr>
      <xdr:spPr>
        <a:xfrm flipV="1">
          <a:off x="3987800" y="134178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72137</xdr:rowOff>
    </xdr:from>
    <xdr:to>
      <xdr:col>19</xdr:col>
      <xdr:colOff>187325</xdr:colOff>
      <xdr:row>78</xdr:row>
      <xdr:rowOff>85852</xdr:rowOff>
    </xdr:to>
    <xdr:cxnSp macro="">
      <xdr:nvCxnSpPr>
        <xdr:cNvPr id="372" name="直線コネクタ 371"/>
        <xdr:cNvCxnSpPr/>
      </xdr:nvCxnSpPr>
      <xdr:spPr>
        <a:xfrm>
          <a:off x="3098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79</xdr:row>
      <xdr:rowOff>5842</xdr:rowOff>
    </xdr:to>
    <xdr:cxnSp macro="">
      <xdr:nvCxnSpPr>
        <xdr:cNvPr id="375" name="直線コネクタ 374"/>
        <xdr:cNvCxnSpPr/>
      </xdr:nvCxnSpPr>
      <xdr:spPr>
        <a:xfrm flipV="1">
          <a:off x="2209800" y="13445237"/>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xdr:rowOff>
    </xdr:from>
    <xdr:to>
      <xdr:col>11</xdr:col>
      <xdr:colOff>9525</xdr:colOff>
      <xdr:row>79</xdr:row>
      <xdr:rowOff>42418</xdr:rowOff>
    </xdr:to>
    <xdr:cxnSp macro="">
      <xdr:nvCxnSpPr>
        <xdr:cNvPr id="378" name="直線コネクタ 377"/>
        <xdr:cNvCxnSpPr/>
      </xdr:nvCxnSpPr>
      <xdr:spPr>
        <a:xfrm flipV="1">
          <a:off x="1320800" y="135503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9" name="フローチャート: 判断 378"/>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80" name="テキスト ボックス 379"/>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81" name="フローチャート: 判断 380"/>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2" name="テキスト ボックス 381"/>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165354</xdr:rowOff>
    </xdr:from>
    <xdr:to>
      <xdr:col>24</xdr:col>
      <xdr:colOff>76200</xdr:colOff>
      <xdr:row>78</xdr:row>
      <xdr:rowOff>95504</xdr:rowOff>
    </xdr:to>
    <xdr:sp macro="" textlink="">
      <xdr:nvSpPr>
        <xdr:cNvPr id="388" name="楕円 387"/>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137431</xdr:rowOff>
    </xdr:from>
    <xdr:ext cx="762000" cy="259045"/>
    <xdr:sp macro="" textlink="">
      <xdr:nvSpPr>
        <xdr:cNvPr id="389" name="公債費該当値テキスト"/>
        <xdr:cNvSpPr txBox="1"/>
      </xdr:nvSpPr>
      <xdr:spPr>
        <a:xfrm>
          <a:off x="4914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35052</xdr:rowOff>
    </xdr:from>
    <xdr:to>
      <xdr:col>20</xdr:col>
      <xdr:colOff>38100</xdr:colOff>
      <xdr:row>78</xdr:row>
      <xdr:rowOff>136652</xdr:rowOff>
    </xdr:to>
    <xdr:sp macro="" textlink="">
      <xdr:nvSpPr>
        <xdr:cNvPr id="390" name="楕円 389"/>
        <xdr:cNvSpPr/>
      </xdr:nvSpPr>
      <xdr:spPr>
        <a:xfrm>
          <a:off x="3937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121429</xdr:rowOff>
    </xdr:from>
    <xdr:ext cx="736600" cy="259045"/>
    <xdr:sp macro="" textlink="">
      <xdr:nvSpPr>
        <xdr:cNvPr id="391" name="テキスト ボックス 390"/>
        <xdr:cNvSpPr txBox="1"/>
      </xdr:nvSpPr>
      <xdr:spPr>
        <a:xfrm>
          <a:off x="3606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92" name="楕円 391"/>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93" name="テキスト ボックス 392"/>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126492</xdr:rowOff>
    </xdr:from>
    <xdr:to>
      <xdr:col>11</xdr:col>
      <xdr:colOff>60325</xdr:colOff>
      <xdr:row>79</xdr:row>
      <xdr:rowOff>56642</xdr:rowOff>
    </xdr:to>
    <xdr:sp macro="" textlink="">
      <xdr:nvSpPr>
        <xdr:cNvPr id="394" name="楕円 393"/>
        <xdr:cNvSpPr/>
      </xdr:nvSpPr>
      <xdr:spPr>
        <a:xfrm>
          <a:off x="2159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41419</xdr:rowOff>
    </xdr:from>
    <xdr:ext cx="762000" cy="259045"/>
    <xdr:sp macro="" textlink="">
      <xdr:nvSpPr>
        <xdr:cNvPr id="395" name="テキスト ボックス 394"/>
        <xdr:cNvSpPr txBox="1"/>
      </xdr:nvSpPr>
      <xdr:spPr>
        <a:xfrm>
          <a:off x="1828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163068</xdr:rowOff>
    </xdr:from>
    <xdr:to>
      <xdr:col>6</xdr:col>
      <xdr:colOff>171450</xdr:colOff>
      <xdr:row>79</xdr:row>
      <xdr:rowOff>93218</xdr:rowOff>
    </xdr:to>
    <xdr:sp macro="" textlink="">
      <xdr:nvSpPr>
        <xdr:cNvPr id="396" name="楕円 395"/>
        <xdr:cNvSpPr/>
      </xdr:nvSpPr>
      <xdr:spPr>
        <a:xfrm>
          <a:off x="1270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77995</xdr:rowOff>
    </xdr:from>
    <xdr:ext cx="762000" cy="259045"/>
    <xdr:sp macro="" textlink="">
      <xdr:nvSpPr>
        <xdr:cNvPr id="397" name="テキスト ボックス 396"/>
        <xdr:cNvSpPr txBox="1"/>
      </xdr:nvSpPr>
      <xdr:spPr>
        <a:xfrm>
          <a:off x="939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扶助費や人件費の増により歳出が増となり、前年度と比較して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149861</xdr:rowOff>
    </xdr:from>
    <xdr:to>
      <xdr:col>82</xdr:col>
      <xdr:colOff>107950</xdr:colOff>
      <xdr:row>75</xdr:row>
      <xdr:rowOff>161289</xdr:rowOff>
    </xdr:to>
    <xdr:cxnSp macro="">
      <xdr:nvCxnSpPr>
        <xdr:cNvPr id="426" name="直線コネクタ 425"/>
        <xdr:cNvCxnSpPr/>
      </xdr:nvCxnSpPr>
      <xdr:spPr>
        <a:xfrm>
          <a:off x="15671800" y="130086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64135</xdr:rowOff>
    </xdr:from>
    <xdr:to>
      <xdr:col>78</xdr:col>
      <xdr:colOff>69850</xdr:colOff>
      <xdr:row>75</xdr:row>
      <xdr:rowOff>149861</xdr:rowOff>
    </xdr:to>
    <xdr:cxnSp macro="">
      <xdr:nvCxnSpPr>
        <xdr:cNvPr id="429" name="直線コネクタ 428"/>
        <xdr:cNvCxnSpPr/>
      </xdr:nvCxnSpPr>
      <xdr:spPr>
        <a:xfrm>
          <a:off x="14782800" y="12751435"/>
          <a:ext cx="889000" cy="25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64135</xdr:rowOff>
    </xdr:from>
    <xdr:to>
      <xdr:col>73</xdr:col>
      <xdr:colOff>180975</xdr:colOff>
      <xdr:row>75</xdr:row>
      <xdr:rowOff>161289</xdr:rowOff>
    </xdr:to>
    <xdr:cxnSp macro="">
      <xdr:nvCxnSpPr>
        <xdr:cNvPr id="432" name="直線コネクタ 431"/>
        <xdr:cNvCxnSpPr/>
      </xdr:nvCxnSpPr>
      <xdr:spPr>
        <a:xfrm flipV="1">
          <a:off x="13893800" y="12751435"/>
          <a:ext cx="889000" cy="26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58420</xdr:rowOff>
    </xdr:to>
    <xdr:cxnSp macro="">
      <xdr:nvCxnSpPr>
        <xdr:cNvPr id="435" name="直線コネクタ 434"/>
        <xdr:cNvCxnSpPr/>
      </xdr:nvCxnSpPr>
      <xdr:spPr>
        <a:xfrm flipV="1">
          <a:off x="13004800" y="13020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6" name="フローチャート: 判断 435"/>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37" name="テキスト ボックス 436"/>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8" name="フローチャート: 判断 437"/>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39" name="テキスト ボックス 438"/>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5" name="楕円 444"/>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6" name="公債費以外該当値テキスト"/>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99060</xdr:rowOff>
    </xdr:from>
    <xdr:to>
      <xdr:col>78</xdr:col>
      <xdr:colOff>120650</xdr:colOff>
      <xdr:row>76</xdr:row>
      <xdr:rowOff>29211</xdr:rowOff>
    </xdr:to>
    <xdr:sp macro="" textlink="">
      <xdr:nvSpPr>
        <xdr:cNvPr id="447" name="楕円 446"/>
        <xdr:cNvSpPr/>
      </xdr:nvSpPr>
      <xdr:spPr>
        <a:xfrm>
          <a:off x="15621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48" name="テキスト ボックス 447"/>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xdr:rowOff>
    </xdr:from>
    <xdr:to>
      <xdr:col>74</xdr:col>
      <xdr:colOff>31750</xdr:colOff>
      <xdr:row>74</xdr:row>
      <xdr:rowOff>114935</xdr:rowOff>
    </xdr:to>
    <xdr:sp macro="" textlink="">
      <xdr:nvSpPr>
        <xdr:cNvPr id="449" name="楕円 448"/>
        <xdr:cNvSpPr/>
      </xdr:nvSpPr>
      <xdr:spPr>
        <a:xfrm>
          <a:off x="14732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125112</xdr:rowOff>
    </xdr:from>
    <xdr:ext cx="762000" cy="259045"/>
    <xdr:sp macro="" textlink="">
      <xdr:nvSpPr>
        <xdr:cNvPr id="450" name="テキスト ボックス 449"/>
        <xdr:cNvSpPr txBox="1"/>
      </xdr:nvSpPr>
      <xdr:spPr>
        <a:xfrm>
          <a:off x="14401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1" name="楕円 450"/>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52" name="テキスト ボックス 451"/>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3" name="楕円 452"/>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54" name="テキスト ボックス 453"/>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57982</xdr:rowOff>
    </xdr:from>
    <xdr:to>
      <xdr:col>29</xdr:col>
      <xdr:colOff>127000</xdr:colOff>
      <xdr:row>14</xdr:row>
      <xdr:rowOff>118828</xdr:rowOff>
    </xdr:to>
    <xdr:cxnSp macro="">
      <xdr:nvCxnSpPr>
        <xdr:cNvPr id="50" name="直線コネクタ 49"/>
        <xdr:cNvCxnSpPr/>
      </xdr:nvCxnSpPr>
      <xdr:spPr bwMode="auto">
        <a:xfrm flipV="1">
          <a:off x="5003800" y="2505907"/>
          <a:ext cx="647700" cy="60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118828</xdr:rowOff>
    </xdr:from>
    <xdr:to>
      <xdr:col>26</xdr:col>
      <xdr:colOff>50800</xdr:colOff>
      <xdr:row>14</xdr:row>
      <xdr:rowOff>164681</xdr:rowOff>
    </xdr:to>
    <xdr:cxnSp macro="">
      <xdr:nvCxnSpPr>
        <xdr:cNvPr id="53" name="直線コネクタ 52"/>
        <xdr:cNvCxnSpPr/>
      </xdr:nvCxnSpPr>
      <xdr:spPr bwMode="auto">
        <a:xfrm flipV="1">
          <a:off x="4305300" y="2566753"/>
          <a:ext cx="698500" cy="45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164681</xdr:rowOff>
    </xdr:from>
    <xdr:to>
      <xdr:col>22</xdr:col>
      <xdr:colOff>114300</xdr:colOff>
      <xdr:row>15</xdr:row>
      <xdr:rowOff>54820</xdr:rowOff>
    </xdr:to>
    <xdr:cxnSp macro="">
      <xdr:nvCxnSpPr>
        <xdr:cNvPr id="56" name="直線コネクタ 55"/>
        <xdr:cNvCxnSpPr/>
      </xdr:nvCxnSpPr>
      <xdr:spPr bwMode="auto">
        <a:xfrm flipV="1">
          <a:off x="3606800" y="2612606"/>
          <a:ext cx="698500" cy="61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375</xdr:rowOff>
    </xdr:from>
    <xdr:to>
      <xdr:col>18</xdr:col>
      <xdr:colOff>177800</xdr:colOff>
      <xdr:row>15</xdr:row>
      <xdr:rowOff>54820</xdr:rowOff>
    </xdr:to>
    <xdr:cxnSp macro="">
      <xdr:nvCxnSpPr>
        <xdr:cNvPr id="59" name="直線コネクタ 58"/>
        <xdr:cNvCxnSpPr/>
      </xdr:nvCxnSpPr>
      <xdr:spPr bwMode="auto">
        <a:xfrm>
          <a:off x="2908300" y="2619750"/>
          <a:ext cx="698500" cy="54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macro="" textlink="">
      <xdr:nvSpPr>
        <xdr:cNvPr id="60" name="フローチャート: 判断 59"/>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114501</xdr:rowOff>
    </xdr:from>
    <xdr:ext cx="762000" cy="259045"/>
    <xdr:sp macro="" textlink="">
      <xdr:nvSpPr>
        <xdr:cNvPr id="61" name="テキスト ボックス 60"/>
        <xdr:cNvSpPr txBox="1"/>
      </xdr:nvSpPr>
      <xdr:spPr>
        <a:xfrm>
          <a:off x="3225800" y="239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47892</xdr:rowOff>
    </xdr:from>
    <xdr:to>
      <xdr:col>15</xdr:col>
      <xdr:colOff>101600</xdr:colOff>
      <xdr:row>15</xdr:row>
      <xdr:rowOff>149492</xdr:rowOff>
    </xdr:to>
    <xdr:sp macro="" textlink="">
      <xdr:nvSpPr>
        <xdr:cNvPr id="62" name="フローチャート: 判断 61"/>
        <xdr:cNvSpPr/>
      </xdr:nvSpPr>
      <xdr:spPr bwMode="auto">
        <a:xfrm>
          <a:off x="2857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134269</xdr:rowOff>
    </xdr:from>
    <xdr:ext cx="762000" cy="259045"/>
    <xdr:sp macro="" textlink="">
      <xdr:nvSpPr>
        <xdr:cNvPr id="63" name="テキスト ボックス 62"/>
        <xdr:cNvSpPr txBox="1"/>
      </xdr:nvSpPr>
      <xdr:spPr>
        <a:xfrm>
          <a:off x="2527300" y="27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7182</xdr:rowOff>
    </xdr:from>
    <xdr:to>
      <xdr:col>29</xdr:col>
      <xdr:colOff>177800</xdr:colOff>
      <xdr:row>14</xdr:row>
      <xdr:rowOff>108782</xdr:rowOff>
    </xdr:to>
    <xdr:sp macro="" textlink="">
      <xdr:nvSpPr>
        <xdr:cNvPr id="69" name="楕円 68"/>
        <xdr:cNvSpPr/>
      </xdr:nvSpPr>
      <xdr:spPr bwMode="auto">
        <a:xfrm>
          <a:off x="5600700" y="2455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23709</xdr:rowOff>
    </xdr:from>
    <xdr:ext cx="762000" cy="259045"/>
    <xdr:sp macro="" textlink="">
      <xdr:nvSpPr>
        <xdr:cNvPr id="70" name="人口1人当たり決算額の推移該当値テキスト130"/>
        <xdr:cNvSpPr txBox="1"/>
      </xdr:nvSpPr>
      <xdr:spPr>
        <a:xfrm>
          <a:off x="5740400" y="230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68028</xdr:rowOff>
    </xdr:from>
    <xdr:to>
      <xdr:col>26</xdr:col>
      <xdr:colOff>101600</xdr:colOff>
      <xdr:row>14</xdr:row>
      <xdr:rowOff>169628</xdr:rowOff>
    </xdr:to>
    <xdr:sp macro="" textlink="">
      <xdr:nvSpPr>
        <xdr:cNvPr id="71" name="楕円 70"/>
        <xdr:cNvSpPr/>
      </xdr:nvSpPr>
      <xdr:spPr bwMode="auto">
        <a:xfrm>
          <a:off x="4953000" y="2515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8355</xdr:rowOff>
    </xdr:from>
    <xdr:ext cx="736600" cy="259045"/>
    <xdr:sp macro="" textlink="">
      <xdr:nvSpPr>
        <xdr:cNvPr id="72" name="テキスト ボックス 71"/>
        <xdr:cNvSpPr txBox="1"/>
      </xdr:nvSpPr>
      <xdr:spPr>
        <a:xfrm>
          <a:off x="4622800" y="228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113881</xdr:rowOff>
    </xdr:from>
    <xdr:to>
      <xdr:col>22</xdr:col>
      <xdr:colOff>165100</xdr:colOff>
      <xdr:row>15</xdr:row>
      <xdr:rowOff>44031</xdr:rowOff>
    </xdr:to>
    <xdr:sp macro="" textlink="">
      <xdr:nvSpPr>
        <xdr:cNvPr id="73" name="楕円 72"/>
        <xdr:cNvSpPr/>
      </xdr:nvSpPr>
      <xdr:spPr bwMode="auto">
        <a:xfrm>
          <a:off x="4254500" y="2561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54208</xdr:rowOff>
    </xdr:from>
    <xdr:ext cx="762000" cy="259045"/>
    <xdr:sp macro="" textlink="">
      <xdr:nvSpPr>
        <xdr:cNvPr id="74" name="テキスト ボックス 73"/>
        <xdr:cNvSpPr txBox="1"/>
      </xdr:nvSpPr>
      <xdr:spPr>
        <a:xfrm>
          <a:off x="3924300" y="233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4020</xdr:rowOff>
    </xdr:from>
    <xdr:to>
      <xdr:col>19</xdr:col>
      <xdr:colOff>38100</xdr:colOff>
      <xdr:row>15</xdr:row>
      <xdr:rowOff>105620</xdr:rowOff>
    </xdr:to>
    <xdr:sp macro="" textlink="">
      <xdr:nvSpPr>
        <xdr:cNvPr id="75" name="楕円 74"/>
        <xdr:cNvSpPr/>
      </xdr:nvSpPr>
      <xdr:spPr bwMode="auto">
        <a:xfrm>
          <a:off x="3556000" y="262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90397</xdr:rowOff>
    </xdr:from>
    <xdr:ext cx="762000" cy="259045"/>
    <xdr:sp macro="" textlink="">
      <xdr:nvSpPr>
        <xdr:cNvPr id="76" name="テキスト ボックス 75"/>
        <xdr:cNvSpPr txBox="1"/>
      </xdr:nvSpPr>
      <xdr:spPr>
        <a:xfrm>
          <a:off x="3225800" y="27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121025</xdr:rowOff>
    </xdr:from>
    <xdr:to>
      <xdr:col>15</xdr:col>
      <xdr:colOff>101600</xdr:colOff>
      <xdr:row>15</xdr:row>
      <xdr:rowOff>51175</xdr:rowOff>
    </xdr:to>
    <xdr:sp macro="" textlink="">
      <xdr:nvSpPr>
        <xdr:cNvPr id="77" name="楕円 76"/>
        <xdr:cNvSpPr/>
      </xdr:nvSpPr>
      <xdr:spPr bwMode="auto">
        <a:xfrm>
          <a:off x="2857500" y="256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61352</xdr:rowOff>
    </xdr:from>
    <xdr:ext cx="762000" cy="259045"/>
    <xdr:sp macro="" textlink="">
      <xdr:nvSpPr>
        <xdr:cNvPr id="78" name="テキスト ボックス 77"/>
        <xdr:cNvSpPr txBox="1"/>
      </xdr:nvSpPr>
      <xdr:spPr>
        <a:xfrm>
          <a:off x="2527300" y="2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205540</xdr:rowOff>
    </xdr:from>
    <xdr:to>
      <xdr:col>29</xdr:col>
      <xdr:colOff>127000</xdr:colOff>
      <xdr:row>35</xdr:row>
      <xdr:rowOff>241986</xdr:rowOff>
    </xdr:to>
    <xdr:cxnSp macro="">
      <xdr:nvCxnSpPr>
        <xdr:cNvPr id="113" name="直線コネクタ 112"/>
        <xdr:cNvCxnSpPr/>
      </xdr:nvCxnSpPr>
      <xdr:spPr bwMode="auto">
        <a:xfrm flipV="1">
          <a:off x="5003800" y="6815890"/>
          <a:ext cx="647700" cy="36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241986</xdr:rowOff>
    </xdr:from>
    <xdr:to>
      <xdr:col>26</xdr:col>
      <xdr:colOff>50800</xdr:colOff>
      <xdr:row>35</xdr:row>
      <xdr:rowOff>257237</xdr:rowOff>
    </xdr:to>
    <xdr:cxnSp macro="">
      <xdr:nvCxnSpPr>
        <xdr:cNvPr id="116" name="直線コネクタ 115"/>
        <xdr:cNvCxnSpPr/>
      </xdr:nvCxnSpPr>
      <xdr:spPr bwMode="auto">
        <a:xfrm flipV="1">
          <a:off x="4305300" y="6852336"/>
          <a:ext cx="698500" cy="15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212072</xdr:rowOff>
    </xdr:from>
    <xdr:to>
      <xdr:col>22</xdr:col>
      <xdr:colOff>114300</xdr:colOff>
      <xdr:row>35</xdr:row>
      <xdr:rowOff>257237</xdr:rowOff>
    </xdr:to>
    <xdr:cxnSp macro="">
      <xdr:nvCxnSpPr>
        <xdr:cNvPr id="119" name="直線コネクタ 118"/>
        <xdr:cNvCxnSpPr/>
      </xdr:nvCxnSpPr>
      <xdr:spPr bwMode="auto">
        <a:xfrm>
          <a:off x="3606800" y="6822422"/>
          <a:ext cx="698500" cy="45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187644</xdr:rowOff>
    </xdr:from>
    <xdr:to>
      <xdr:col>18</xdr:col>
      <xdr:colOff>177800</xdr:colOff>
      <xdr:row>35</xdr:row>
      <xdr:rowOff>212072</xdr:rowOff>
    </xdr:to>
    <xdr:cxnSp macro="">
      <xdr:nvCxnSpPr>
        <xdr:cNvPr id="122" name="直線コネクタ 121"/>
        <xdr:cNvCxnSpPr/>
      </xdr:nvCxnSpPr>
      <xdr:spPr bwMode="auto">
        <a:xfrm>
          <a:off x="2908300" y="6797994"/>
          <a:ext cx="698500" cy="2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154740</xdr:rowOff>
    </xdr:from>
    <xdr:to>
      <xdr:col>29</xdr:col>
      <xdr:colOff>177800</xdr:colOff>
      <xdr:row>35</xdr:row>
      <xdr:rowOff>256340</xdr:rowOff>
    </xdr:to>
    <xdr:sp macro="" textlink="">
      <xdr:nvSpPr>
        <xdr:cNvPr id="132" name="楕円 131"/>
        <xdr:cNvSpPr/>
      </xdr:nvSpPr>
      <xdr:spPr bwMode="auto">
        <a:xfrm>
          <a:off x="5600700" y="6765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126817</xdr:rowOff>
    </xdr:from>
    <xdr:ext cx="762000" cy="259045"/>
    <xdr:sp macro="" textlink="">
      <xdr:nvSpPr>
        <xdr:cNvPr id="133" name="人口1人当たり決算額の推移該当値テキスト445"/>
        <xdr:cNvSpPr txBox="1"/>
      </xdr:nvSpPr>
      <xdr:spPr>
        <a:xfrm>
          <a:off x="5740400" y="673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191186</xdr:rowOff>
    </xdr:from>
    <xdr:to>
      <xdr:col>26</xdr:col>
      <xdr:colOff>101600</xdr:colOff>
      <xdr:row>35</xdr:row>
      <xdr:rowOff>292786</xdr:rowOff>
    </xdr:to>
    <xdr:sp macro="" textlink="">
      <xdr:nvSpPr>
        <xdr:cNvPr id="134" name="楕円 133"/>
        <xdr:cNvSpPr/>
      </xdr:nvSpPr>
      <xdr:spPr bwMode="auto">
        <a:xfrm>
          <a:off x="4953000" y="6801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277563</xdr:rowOff>
    </xdr:from>
    <xdr:ext cx="736600" cy="259045"/>
    <xdr:sp macro="" textlink="">
      <xdr:nvSpPr>
        <xdr:cNvPr id="135" name="テキスト ボックス 134"/>
        <xdr:cNvSpPr txBox="1"/>
      </xdr:nvSpPr>
      <xdr:spPr>
        <a:xfrm>
          <a:off x="4622800" y="6887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206437</xdr:rowOff>
    </xdr:from>
    <xdr:to>
      <xdr:col>22</xdr:col>
      <xdr:colOff>165100</xdr:colOff>
      <xdr:row>35</xdr:row>
      <xdr:rowOff>308037</xdr:rowOff>
    </xdr:to>
    <xdr:sp macro="" textlink="">
      <xdr:nvSpPr>
        <xdr:cNvPr id="136" name="楕円 135"/>
        <xdr:cNvSpPr/>
      </xdr:nvSpPr>
      <xdr:spPr bwMode="auto">
        <a:xfrm>
          <a:off x="4254500" y="681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292814</xdr:rowOff>
    </xdr:from>
    <xdr:ext cx="762000" cy="259045"/>
    <xdr:sp macro="" textlink="">
      <xdr:nvSpPr>
        <xdr:cNvPr id="137" name="テキスト ボックス 136"/>
        <xdr:cNvSpPr txBox="1"/>
      </xdr:nvSpPr>
      <xdr:spPr>
        <a:xfrm>
          <a:off x="3924300" y="690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161272</xdr:rowOff>
    </xdr:from>
    <xdr:to>
      <xdr:col>19</xdr:col>
      <xdr:colOff>38100</xdr:colOff>
      <xdr:row>35</xdr:row>
      <xdr:rowOff>262872</xdr:rowOff>
    </xdr:to>
    <xdr:sp macro="" textlink="">
      <xdr:nvSpPr>
        <xdr:cNvPr id="138" name="楕円 137"/>
        <xdr:cNvSpPr/>
      </xdr:nvSpPr>
      <xdr:spPr bwMode="auto">
        <a:xfrm>
          <a:off x="3556000" y="677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247649</xdr:rowOff>
    </xdr:from>
    <xdr:ext cx="762000" cy="259045"/>
    <xdr:sp macro="" textlink="">
      <xdr:nvSpPr>
        <xdr:cNvPr id="139" name="テキスト ボックス 138"/>
        <xdr:cNvSpPr txBox="1"/>
      </xdr:nvSpPr>
      <xdr:spPr>
        <a:xfrm>
          <a:off x="3225800" y="685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136844</xdr:rowOff>
    </xdr:from>
    <xdr:to>
      <xdr:col>15</xdr:col>
      <xdr:colOff>101600</xdr:colOff>
      <xdr:row>35</xdr:row>
      <xdr:rowOff>238444</xdr:rowOff>
    </xdr:to>
    <xdr:sp macro="" textlink="">
      <xdr:nvSpPr>
        <xdr:cNvPr id="140" name="楕円 139"/>
        <xdr:cNvSpPr/>
      </xdr:nvSpPr>
      <xdr:spPr bwMode="auto">
        <a:xfrm>
          <a:off x="2857500" y="6747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223221</xdr:rowOff>
    </xdr:from>
    <xdr:ext cx="762000" cy="259045"/>
    <xdr:sp macro="" textlink="">
      <xdr:nvSpPr>
        <xdr:cNvPr id="141" name="テキスト ボックス 140"/>
        <xdr:cNvSpPr txBox="1"/>
      </xdr:nvSpPr>
      <xdr:spPr>
        <a:xfrm>
          <a:off x="2527300" y="68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80035</xdr:rowOff>
    </xdr:from>
    <xdr:to>
      <xdr:col>24</xdr:col>
      <xdr:colOff>63500</xdr:colOff>
      <xdr:row>33</xdr:row>
      <xdr:rowOff>129070</xdr:rowOff>
    </xdr:to>
    <xdr:cxnSp macro="">
      <xdr:nvCxnSpPr>
        <xdr:cNvPr id="61" name="直線コネクタ 60"/>
        <xdr:cNvCxnSpPr/>
      </xdr:nvCxnSpPr>
      <xdr:spPr>
        <a:xfrm>
          <a:off x="3797300" y="5737885"/>
          <a:ext cx="8382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80035</xdr:rowOff>
    </xdr:from>
    <xdr:to>
      <xdr:col>19</xdr:col>
      <xdr:colOff>177800</xdr:colOff>
      <xdr:row>33</xdr:row>
      <xdr:rowOff>151683</xdr:rowOff>
    </xdr:to>
    <xdr:cxnSp macro="">
      <xdr:nvCxnSpPr>
        <xdr:cNvPr id="64" name="直線コネクタ 63"/>
        <xdr:cNvCxnSpPr/>
      </xdr:nvCxnSpPr>
      <xdr:spPr>
        <a:xfrm flipV="1">
          <a:off x="2908300" y="5737885"/>
          <a:ext cx="889000" cy="7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136614</xdr:rowOff>
    </xdr:from>
    <xdr:to>
      <xdr:col>15</xdr:col>
      <xdr:colOff>50800</xdr:colOff>
      <xdr:row>33</xdr:row>
      <xdr:rowOff>151683</xdr:rowOff>
    </xdr:to>
    <xdr:cxnSp macro="">
      <xdr:nvCxnSpPr>
        <xdr:cNvPr id="67" name="直線コネクタ 66"/>
        <xdr:cNvCxnSpPr/>
      </xdr:nvCxnSpPr>
      <xdr:spPr>
        <a:xfrm>
          <a:off x="2019300" y="5794464"/>
          <a:ext cx="8890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110801</xdr:rowOff>
    </xdr:from>
    <xdr:to>
      <xdr:col>10</xdr:col>
      <xdr:colOff>114300</xdr:colOff>
      <xdr:row>33</xdr:row>
      <xdr:rowOff>136614</xdr:rowOff>
    </xdr:to>
    <xdr:cxnSp macro="">
      <xdr:nvCxnSpPr>
        <xdr:cNvPr id="70" name="直線コネクタ 69"/>
        <xdr:cNvCxnSpPr/>
      </xdr:nvCxnSpPr>
      <xdr:spPr>
        <a:xfrm>
          <a:off x="1130300" y="5768651"/>
          <a:ext cx="8890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158805</xdr:rowOff>
    </xdr:from>
    <xdr:ext cx="534377" cy="259045"/>
    <xdr:sp macro="" textlink="">
      <xdr:nvSpPr>
        <xdr:cNvPr id="72" name="テキスト ボックス 71"/>
        <xdr:cNvSpPr txBox="1"/>
      </xdr:nvSpPr>
      <xdr:spPr>
        <a:xfrm>
          <a:off x="1752111" y="59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141298</xdr:rowOff>
    </xdr:from>
    <xdr:ext cx="534377" cy="259045"/>
    <xdr:sp macro="" textlink="">
      <xdr:nvSpPr>
        <xdr:cNvPr id="74" name="テキスト ボックス 73"/>
        <xdr:cNvSpPr txBox="1"/>
      </xdr:nvSpPr>
      <xdr:spPr>
        <a:xfrm>
          <a:off x="863111" y="614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78270</xdr:rowOff>
    </xdr:from>
    <xdr:to>
      <xdr:col>24</xdr:col>
      <xdr:colOff>114300</xdr:colOff>
      <xdr:row>34</xdr:row>
      <xdr:rowOff>8420</xdr:rowOff>
    </xdr:to>
    <xdr:sp macro="" textlink="">
      <xdr:nvSpPr>
        <xdr:cNvPr id="80" name="楕円 79"/>
        <xdr:cNvSpPr/>
      </xdr:nvSpPr>
      <xdr:spPr>
        <a:xfrm>
          <a:off x="4584700" y="573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101147</xdr:rowOff>
    </xdr:from>
    <xdr:ext cx="534377" cy="259045"/>
    <xdr:sp macro="" textlink="">
      <xdr:nvSpPr>
        <xdr:cNvPr id="81" name="人件費該当値テキスト"/>
        <xdr:cNvSpPr txBox="1"/>
      </xdr:nvSpPr>
      <xdr:spPr>
        <a:xfrm>
          <a:off x="4686300" y="558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29235</xdr:rowOff>
    </xdr:from>
    <xdr:to>
      <xdr:col>20</xdr:col>
      <xdr:colOff>38100</xdr:colOff>
      <xdr:row>33</xdr:row>
      <xdr:rowOff>130835</xdr:rowOff>
    </xdr:to>
    <xdr:sp macro="" textlink="">
      <xdr:nvSpPr>
        <xdr:cNvPr id="82" name="楕円 81"/>
        <xdr:cNvSpPr/>
      </xdr:nvSpPr>
      <xdr:spPr>
        <a:xfrm>
          <a:off x="3746500" y="56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147362</xdr:rowOff>
    </xdr:from>
    <xdr:ext cx="534377" cy="259045"/>
    <xdr:sp macro="" textlink="">
      <xdr:nvSpPr>
        <xdr:cNvPr id="83" name="テキスト ボックス 82"/>
        <xdr:cNvSpPr txBox="1"/>
      </xdr:nvSpPr>
      <xdr:spPr>
        <a:xfrm>
          <a:off x="3530111" y="54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100883</xdr:rowOff>
    </xdr:from>
    <xdr:to>
      <xdr:col>15</xdr:col>
      <xdr:colOff>101600</xdr:colOff>
      <xdr:row>34</xdr:row>
      <xdr:rowOff>31033</xdr:rowOff>
    </xdr:to>
    <xdr:sp macro="" textlink="">
      <xdr:nvSpPr>
        <xdr:cNvPr id="84" name="楕円 83"/>
        <xdr:cNvSpPr/>
      </xdr:nvSpPr>
      <xdr:spPr>
        <a:xfrm>
          <a:off x="2857500" y="575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47560</xdr:rowOff>
    </xdr:from>
    <xdr:ext cx="534377" cy="259045"/>
    <xdr:sp macro="" textlink="">
      <xdr:nvSpPr>
        <xdr:cNvPr id="85" name="テキスト ボックス 84"/>
        <xdr:cNvSpPr txBox="1"/>
      </xdr:nvSpPr>
      <xdr:spPr>
        <a:xfrm>
          <a:off x="2641111" y="553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85814</xdr:rowOff>
    </xdr:from>
    <xdr:to>
      <xdr:col>10</xdr:col>
      <xdr:colOff>165100</xdr:colOff>
      <xdr:row>34</xdr:row>
      <xdr:rowOff>15964</xdr:rowOff>
    </xdr:to>
    <xdr:sp macro="" textlink="">
      <xdr:nvSpPr>
        <xdr:cNvPr id="86" name="楕円 85"/>
        <xdr:cNvSpPr/>
      </xdr:nvSpPr>
      <xdr:spPr>
        <a:xfrm>
          <a:off x="1968500" y="574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32491</xdr:rowOff>
    </xdr:from>
    <xdr:ext cx="534377" cy="259045"/>
    <xdr:sp macro="" textlink="">
      <xdr:nvSpPr>
        <xdr:cNvPr id="87" name="テキスト ボックス 86"/>
        <xdr:cNvSpPr txBox="1"/>
      </xdr:nvSpPr>
      <xdr:spPr>
        <a:xfrm>
          <a:off x="1752111" y="551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60001</xdr:rowOff>
    </xdr:from>
    <xdr:to>
      <xdr:col>6</xdr:col>
      <xdr:colOff>38100</xdr:colOff>
      <xdr:row>33</xdr:row>
      <xdr:rowOff>161601</xdr:rowOff>
    </xdr:to>
    <xdr:sp macro="" textlink="">
      <xdr:nvSpPr>
        <xdr:cNvPr id="88" name="楕円 87"/>
        <xdr:cNvSpPr/>
      </xdr:nvSpPr>
      <xdr:spPr>
        <a:xfrm>
          <a:off x="1079500" y="571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6678</xdr:rowOff>
    </xdr:from>
    <xdr:ext cx="534377" cy="259045"/>
    <xdr:sp macro="" textlink="">
      <xdr:nvSpPr>
        <xdr:cNvPr id="89" name="テキスト ボックス 88"/>
        <xdr:cNvSpPr txBox="1"/>
      </xdr:nvSpPr>
      <xdr:spPr>
        <a:xfrm>
          <a:off x="863111" y="54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52179</xdr:rowOff>
    </xdr:from>
    <xdr:to>
      <xdr:col>24</xdr:col>
      <xdr:colOff>63500</xdr:colOff>
      <xdr:row>56</xdr:row>
      <xdr:rowOff>61737</xdr:rowOff>
    </xdr:to>
    <xdr:cxnSp macro="">
      <xdr:nvCxnSpPr>
        <xdr:cNvPr id="121" name="直線コネクタ 120"/>
        <xdr:cNvCxnSpPr/>
      </xdr:nvCxnSpPr>
      <xdr:spPr>
        <a:xfrm>
          <a:off x="3797300" y="9653379"/>
          <a:ext cx="8382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52179</xdr:rowOff>
    </xdr:from>
    <xdr:to>
      <xdr:col>19</xdr:col>
      <xdr:colOff>177800</xdr:colOff>
      <xdr:row>56</xdr:row>
      <xdr:rowOff>84499</xdr:rowOff>
    </xdr:to>
    <xdr:cxnSp macro="">
      <xdr:nvCxnSpPr>
        <xdr:cNvPr id="124" name="直線コネクタ 123"/>
        <xdr:cNvCxnSpPr/>
      </xdr:nvCxnSpPr>
      <xdr:spPr>
        <a:xfrm flipV="1">
          <a:off x="2908300" y="9653379"/>
          <a:ext cx="889000" cy="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84499</xdr:rowOff>
    </xdr:from>
    <xdr:to>
      <xdr:col>15</xdr:col>
      <xdr:colOff>50800</xdr:colOff>
      <xdr:row>56</xdr:row>
      <xdr:rowOff>152033</xdr:rowOff>
    </xdr:to>
    <xdr:cxnSp macro="">
      <xdr:nvCxnSpPr>
        <xdr:cNvPr id="127" name="直線コネクタ 126"/>
        <xdr:cNvCxnSpPr/>
      </xdr:nvCxnSpPr>
      <xdr:spPr>
        <a:xfrm flipV="1">
          <a:off x="2019300" y="9685699"/>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152033</xdr:rowOff>
    </xdr:from>
    <xdr:to>
      <xdr:col>10</xdr:col>
      <xdr:colOff>114300</xdr:colOff>
      <xdr:row>57</xdr:row>
      <xdr:rowOff>17725</xdr:rowOff>
    </xdr:to>
    <xdr:cxnSp macro="">
      <xdr:nvCxnSpPr>
        <xdr:cNvPr id="130" name="直線コネクタ 129"/>
        <xdr:cNvCxnSpPr/>
      </xdr:nvCxnSpPr>
      <xdr:spPr>
        <a:xfrm flipV="1">
          <a:off x="1130300" y="9753233"/>
          <a:ext cx="889000" cy="3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macro="" textlink="">
      <xdr:nvSpPr>
        <xdr:cNvPr id="131" name="フローチャート: 判断 130"/>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32863</xdr:rowOff>
    </xdr:from>
    <xdr:ext cx="534377" cy="259045"/>
    <xdr:sp macro="" textlink="">
      <xdr:nvSpPr>
        <xdr:cNvPr id="132" name="テキスト ボックス 131"/>
        <xdr:cNvSpPr txBox="1"/>
      </xdr:nvSpPr>
      <xdr:spPr>
        <a:xfrm>
          <a:off x="1752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143220</xdr:rowOff>
    </xdr:from>
    <xdr:to>
      <xdr:col>6</xdr:col>
      <xdr:colOff>38100</xdr:colOff>
      <xdr:row>57</xdr:row>
      <xdr:rowOff>73370</xdr:rowOff>
    </xdr:to>
    <xdr:sp macro="" textlink="">
      <xdr:nvSpPr>
        <xdr:cNvPr id="133" name="フローチャート: 判断 132"/>
        <xdr:cNvSpPr/>
      </xdr:nvSpPr>
      <xdr:spPr>
        <a:xfrm>
          <a:off x="1079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64497</xdr:rowOff>
    </xdr:from>
    <xdr:ext cx="534377" cy="259045"/>
    <xdr:sp macro="" textlink="">
      <xdr:nvSpPr>
        <xdr:cNvPr id="134" name="テキスト ボックス 133"/>
        <xdr:cNvSpPr txBox="1"/>
      </xdr:nvSpPr>
      <xdr:spPr>
        <a:xfrm>
          <a:off x="863111" y="983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10937</xdr:rowOff>
    </xdr:from>
    <xdr:to>
      <xdr:col>24</xdr:col>
      <xdr:colOff>114300</xdr:colOff>
      <xdr:row>56</xdr:row>
      <xdr:rowOff>112537</xdr:rowOff>
    </xdr:to>
    <xdr:sp macro="" textlink="">
      <xdr:nvSpPr>
        <xdr:cNvPr id="140" name="楕円 139"/>
        <xdr:cNvSpPr/>
      </xdr:nvSpPr>
      <xdr:spPr>
        <a:xfrm>
          <a:off x="4584700" y="96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33814</xdr:rowOff>
    </xdr:from>
    <xdr:ext cx="534377" cy="259045"/>
    <xdr:sp macro="" textlink="">
      <xdr:nvSpPr>
        <xdr:cNvPr id="141" name="物件費該当値テキスト"/>
        <xdr:cNvSpPr txBox="1"/>
      </xdr:nvSpPr>
      <xdr:spPr>
        <a:xfrm>
          <a:off x="4686300" y="946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1379</xdr:rowOff>
    </xdr:from>
    <xdr:to>
      <xdr:col>20</xdr:col>
      <xdr:colOff>38100</xdr:colOff>
      <xdr:row>56</xdr:row>
      <xdr:rowOff>102979</xdr:rowOff>
    </xdr:to>
    <xdr:sp macro="" textlink="">
      <xdr:nvSpPr>
        <xdr:cNvPr id="142" name="楕円 141"/>
        <xdr:cNvSpPr/>
      </xdr:nvSpPr>
      <xdr:spPr>
        <a:xfrm>
          <a:off x="3746500" y="96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119506</xdr:rowOff>
    </xdr:from>
    <xdr:ext cx="534377" cy="259045"/>
    <xdr:sp macro="" textlink="">
      <xdr:nvSpPr>
        <xdr:cNvPr id="143" name="テキスト ボックス 142"/>
        <xdr:cNvSpPr txBox="1"/>
      </xdr:nvSpPr>
      <xdr:spPr>
        <a:xfrm>
          <a:off x="3530111" y="937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33699</xdr:rowOff>
    </xdr:from>
    <xdr:to>
      <xdr:col>15</xdr:col>
      <xdr:colOff>101600</xdr:colOff>
      <xdr:row>56</xdr:row>
      <xdr:rowOff>135299</xdr:rowOff>
    </xdr:to>
    <xdr:sp macro="" textlink="">
      <xdr:nvSpPr>
        <xdr:cNvPr id="144" name="楕円 143"/>
        <xdr:cNvSpPr/>
      </xdr:nvSpPr>
      <xdr:spPr>
        <a:xfrm>
          <a:off x="2857500" y="96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151826</xdr:rowOff>
    </xdr:from>
    <xdr:ext cx="534377" cy="259045"/>
    <xdr:sp macro="" textlink="">
      <xdr:nvSpPr>
        <xdr:cNvPr id="145" name="テキスト ボックス 144"/>
        <xdr:cNvSpPr txBox="1"/>
      </xdr:nvSpPr>
      <xdr:spPr>
        <a:xfrm>
          <a:off x="2641111" y="941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101233</xdr:rowOff>
    </xdr:from>
    <xdr:to>
      <xdr:col>10</xdr:col>
      <xdr:colOff>165100</xdr:colOff>
      <xdr:row>57</xdr:row>
      <xdr:rowOff>31383</xdr:rowOff>
    </xdr:to>
    <xdr:sp macro="" textlink="">
      <xdr:nvSpPr>
        <xdr:cNvPr id="146" name="楕円 145"/>
        <xdr:cNvSpPr/>
      </xdr:nvSpPr>
      <xdr:spPr>
        <a:xfrm>
          <a:off x="1968500" y="97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47910</xdr:rowOff>
    </xdr:from>
    <xdr:ext cx="534377" cy="259045"/>
    <xdr:sp macro="" textlink="">
      <xdr:nvSpPr>
        <xdr:cNvPr id="147" name="テキスト ボックス 146"/>
        <xdr:cNvSpPr txBox="1"/>
      </xdr:nvSpPr>
      <xdr:spPr>
        <a:xfrm>
          <a:off x="1752111" y="947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138375</xdr:rowOff>
    </xdr:from>
    <xdr:to>
      <xdr:col>6</xdr:col>
      <xdr:colOff>38100</xdr:colOff>
      <xdr:row>57</xdr:row>
      <xdr:rowOff>68525</xdr:rowOff>
    </xdr:to>
    <xdr:sp macro="" textlink="">
      <xdr:nvSpPr>
        <xdr:cNvPr id="148" name="楕円 147"/>
        <xdr:cNvSpPr/>
      </xdr:nvSpPr>
      <xdr:spPr>
        <a:xfrm>
          <a:off x="1079500" y="973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85052</xdr:rowOff>
    </xdr:from>
    <xdr:ext cx="534377" cy="259045"/>
    <xdr:sp macro="" textlink="">
      <xdr:nvSpPr>
        <xdr:cNvPr id="149" name="テキスト ボックス 148"/>
        <xdr:cNvSpPr txBox="1"/>
      </xdr:nvSpPr>
      <xdr:spPr>
        <a:xfrm>
          <a:off x="863111" y="951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105868</xdr:rowOff>
    </xdr:from>
    <xdr:to>
      <xdr:col>24</xdr:col>
      <xdr:colOff>63500</xdr:colOff>
      <xdr:row>77</xdr:row>
      <xdr:rowOff>138694</xdr:rowOff>
    </xdr:to>
    <xdr:cxnSp macro="">
      <xdr:nvCxnSpPr>
        <xdr:cNvPr id="176" name="直線コネクタ 175"/>
        <xdr:cNvCxnSpPr/>
      </xdr:nvCxnSpPr>
      <xdr:spPr>
        <a:xfrm>
          <a:off x="3797300" y="13307518"/>
          <a:ext cx="838200" cy="3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105868</xdr:rowOff>
    </xdr:from>
    <xdr:to>
      <xdr:col>19</xdr:col>
      <xdr:colOff>177800</xdr:colOff>
      <xdr:row>77</xdr:row>
      <xdr:rowOff>141666</xdr:rowOff>
    </xdr:to>
    <xdr:cxnSp macro="">
      <xdr:nvCxnSpPr>
        <xdr:cNvPr id="179" name="直線コネクタ 178"/>
        <xdr:cNvCxnSpPr/>
      </xdr:nvCxnSpPr>
      <xdr:spPr>
        <a:xfrm flipV="1">
          <a:off x="2908300" y="13307518"/>
          <a:ext cx="889000" cy="3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127767</xdr:rowOff>
    </xdr:from>
    <xdr:to>
      <xdr:col>15</xdr:col>
      <xdr:colOff>50800</xdr:colOff>
      <xdr:row>77</xdr:row>
      <xdr:rowOff>141666</xdr:rowOff>
    </xdr:to>
    <xdr:cxnSp macro="">
      <xdr:nvCxnSpPr>
        <xdr:cNvPr id="182" name="直線コネクタ 181"/>
        <xdr:cNvCxnSpPr/>
      </xdr:nvCxnSpPr>
      <xdr:spPr>
        <a:xfrm>
          <a:off x="2019300" y="13329417"/>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127767</xdr:rowOff>
    </xdr:from>
    <xdr:to>
      <xdr:col>10</xdr:col>
      <xdr:colOff>114300</xdr:colOff>
      <xdr:row>77</xdr:row>
      <xdr:rowOff>142808</xdr:rowOff>
    </xdr:to>
    <xdr:cxnSp macro="">
      <xdr:nvCxnSpPr>
        <xdr:cNvPr id="185" name="直線コネクタ 184"/>
        <xdr:cNvCxnSpPr/>
      </xdr:nvCxnSpPr>
      <xdr:spPr>
        <a:xfrm flipV="1">
          <a:off x="1130300" y="13329417"/>
          <a:ext cx="8890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87894</xdr:rowOff>
    </xdr:from>
    <xdr:to>
      <xdr:col>24</xdr:col>
      <xdr:colOff>114300</xdr:colOff>
      <xdr:row>78</xdr:row>
      <xdr:rowOff>18044</xdr:rowOff>
    </xdr:to>
    <xdr:sp macro="" textlink="">
      <xdr:nvSpPr>
        <xdr:cNvPr id="195" name="楕円 194"/>
        <xdr:cNvSpPr/>
      </xdr:nvSpPr>
      <xdr:spPr>
        <a:xfrm>
          <a:off x="4584700" y="1328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66321</xdr:rowOff>
    </xdr:from>
    <xdr:ext cx="469744" cy="259045"/>
    <xdr:sp macro="" textlink="">
      <xdr:nvSpPr>
        <xdr:cNvPr id="196" name="維持補修費該当値テキスト"/>
        <xdr:cNvSpPr txBox="1"/>
      </xdr:nvSpPr>
      <xdr:spPr>
        <a:xfrm>
          <a:off x="4686300" y="1326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55068</xdr:rowOff>
    </xdr:from>
    <xdr:to>
      <xdr:col>20</xdr:col>
      <xdr:colOff>38100</xdr:colOff>
      <xdr:row>77</xdr:row>
      <xdr:rowOff>156668</xdr:rowOff>
    </xdr:to>
    <xdr:sp macro="" textlink="">
      <xdr:nvSpPr>
        <xdr:cNvPr id="197" name="楕円 196"/>
        <xdr:cNvSpPr/>
      </xdr:nvSpPr>
      <xdr:spPr>
        <a:xfrm>
          <a:off x="3746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147795</xdr:rowOff>
    </xdr:from>
    <xdr:ext cx="469744" cy="259045"/>
    <xdr:sp macro="" textlink="">
      <xdr:nvSpPr>
        <xdr:cNvPr id="198" name="テキスト ボックス 197"/>
        <xdr:cNvSpPr txBox="1"/>
      </xdr:nvSpPr>
      <xdr:spPr>
        <a:xfrm>
          <a:off x="3562428" y="1334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90866</xdr:rowOff>
    </xdr:from>
    <xdr:to>
      <xdr:col>15</xdr:col>
      <xdr:colOff>101600</xdr:colOff>
      <xdr:row>78</xdr:row>
      <xdr:rowOff>21016</xdr:rowOff>
    </xdr:to>
    <xdr:sp macro="" textlink="">
      <xdr:nvSpPr>
        <xdr:cNvPr id="199" name="楕円 198"/>
        <xdr:cNvSpPr/>
      </xdr:nvSpPr>
      <xdr:spPr>
        <a:xfrm>
          <a:off x="2857500" y="1329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12143</xdr:rowOff>
    </xdr:from>
    <xdr:ext cx="469744" cy="259045"/>
    <xdr:sp macro="" textlink="">
      <xdr:nvSpPr>
        <xdr:cNvPr id="200" name="テキスト ボックス 199"/>
        <xdr:cNvSpPr txBox="1"/>
      </xdr:nvSpPr>
      <xdr:spPr>
        <a:xfrm>
          <a:off x="2673428" y="1338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76967</xdr:rowOff>
    </xdr:from>
    <xdr:to>
      <xdr:col>10</xdr:col>
      <xdr:colOff>165100</xdr:colOff>
      <xdr:row>78</xdr:row>
      <xdr:rowOff>7117</xdr:rowOff>
    </xdr:to>
    <xdr:sp macro="" textlink="">
      <xdr:nvSpPr>
        <xdr:cNvPr id="201" name="楕円 200"/>
        <xdr:cNvSpPr/>
      </xdr:nvSpPr>
      <xdr:spPr>
        <a:xfrm>
          <a:off x="1968500" y="132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169694</xdr:rowOff>
    </xdr:from>
    <xdr:ext cx="469744" cy="259045"/>
    <xdr:sp macro="" textlink="">
      <xdr:nvSpPr>
        <xdr:cNvPr id="202" name="テキスト ボックス 201"/>
        <xdr:cNvSpPr txBox="1"/>
      </xdr:nvSpPr>
      <xdr:spPr>
        <a:xfrm>
          <a:off x="1784428" y="1337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92008</xdr:rowOff>
    </xdr:from>
    <xdr:to>
      <xdr:col>6</xdr:col>
      <xdr:colOff>38100</xdr:colOff>
      <xdr:row>78</xdr:row>
      <xdr:rowOff>22158</xdr:rowOff>
    </xdr:to>
    <xdr:sp macro="" textlink="">
      <xdr:nvSpPr>
        <xdr:cNvPr id="203" name="楕円 202"/>
        <xdr:cNvSpPr/>
      </xdr:nvSpPr>
      <xdr:spPr>
        <a:xfrm>
          <a:off x="1079500" y="1329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13285</xdr:rowOff>
    </xdr:from>
    <xdr:ext cx="469744" cy="259045"/>
    <xdr:sp macro="" textlink="">
      <xdr:nvSpPr>
        <xdr:cNvPr id="204" name="テキスト ボックス 203"/>
        <xdr:cNvSpPr txBox="1"/>
      </xdr:nvSpPr>
      <xdr:spPr>
        <a:xfrm>
          <a:off x="895428" y="133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46730</xdr:rowOff>
    </xdr:from>
    <xdr:to>
      <xdr:col>24</xdr:col>
      <xdr:colOff>63500</xdr:colOff>
      <xdr:row>93</xdr:row>
      <xdr:rowOff>112297</xdr:rowOff>
    </xdr:to>
    <xdr:cxnSp macro="">
      <xdr:nvCxnSpPr>
        <xdr:cNvPr id="238" name="直線コネクタ 237"/>
        <xdr:cNvCxnSpPr/>
      </xdr:nvCxnSpPr>
      <xdr:spPr>
        <a:xfrm flipV="1">
          <a:off x="3797300" y="15820130"/>
          <a:ext cx="838200" cy="23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10556</xdr:rowOff>
    </xdr:from>
    <xdr:to>
      <xdr:col>19</xdr:col>
      <xdr:colOff>177800</xdr:colOff>
      <xdr:row>93</xdr:row>
      <xdr:rowOff>112297</xdr:rowOff>
    </xdr:to>
    <xdr:cxnSp macro="">
      <xdr:nvCxnSpPr>
        <xdr:cNvPr id="241" name="直線コネクタ 240"/>
        <xdr:cNvCxnSpPr/>
      </xdr:nvCxnSpPr>
      <xdr:spPr>
        <a:xfrm>
          <a:off x="2908300" y="15783956"/>
          <a:ext cx="889000" cy="27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10556</xdr:rowOff>
    </xdr:from>
    <xdr:to>
      <xdr:col>15</xdr:col>
      <xdr:colOff>50800</xdr:colOff>
      <xdr:row>94</xdr:row>
      <xdr:rowOff>89379</xdr:rowOff>
    </xdr:to>
    <xdr:cxnSp macro="">
      <xdr:nvCxnSpPr>
        <xdr:cNvPr id="244" name="直線コネクタ 243"/>
        <xdr:cNvCxnSpPr/>
      </xdr:nvCxnSpPr>
      <xdr:spPr>
        <a:xfrm flipV="1">
          <a:off x="2019300" y="15783956"/>
          <a:ext cx="889000" cy="42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89379</xdr:rowOff>
    </xdr:from>
    <xdr:to>
      <xdr:col>10</xdr:col>
      <xdr:colOff>114300</xdr:colOff>
      <xdr:row>94</xdr:row>
      <xdr:rowOff>159888</xdr:rowOff>
    </xdr:to>
    <xdr:cxnSp macro="">
      <xdr:nvCxnSpPr>
        <xdr:cNvPr id="247" name="直線コネクタ 246"/>
        <xdr:cNvCxnSpPr/>
      </xdr:nvCxnSpPr>
      <xdr:spPr>
        <a:xfrm flipV="1">
          <a:off x="1130300" y="16205679"/>
          <a:ext cx="889000" cy="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macro="" textlink="">
      <xdr:nvSpPr>
        <xdr:cNvPr id="248" name="フローチャート: 判断 247"/>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72441</xdr:rowOff>
    </xdr:from>
    <xdr:ext cx="599010" cy="259045"/>
    <xdr:sp macro="" textlink="">
      <xdr:nvSpPr>
        <xdr:cNvPr id="249" name="テキスト ボックス 248"/>
        <xdr:cNvSpPr txBox="1"/>
      </xdr:nvSpPr>
      <xdr:spPr>
        <a:xfrm>
          <a:off x="1719795" y="165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21963</xdr:rowOff>
    </xdr:from>
    <xdr:to>
      <xdr:col>6</xdr:col>
      <xdr:colOff>38100</xdr:colOff>
      <xdr:row>96</xdr:row>
      <xdr:rowOff>123563</xdr:rowOff>
    </xdr:to>
    <xdr:sp macro="" textlink="">
      <xdr:nvSpPr>
        <xdr:cNvPr id="250" name="フローチャート: 判断 249"/>
        <xdr:cNvSpPr/>
      </xdr:nvSpPr>
      <xdr:spPr>
        <a:xfrm>
          <a:off x="1079500" y="1648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114690</xdr:rowOff>
    </xdr:from>
    <xdr:ext cx="599010" cy="259045"/>
    <xdr:sp macro="" textlink="">
      <xdr:nvSpPr>
        <xdr:cNvPr id="251" name="テキスト ボックス 250"/>
        <xdr:cNvSpPr txBox="1"/>
      </xdr:nvSpPr>
      <xdr:spPr>
        <a:xfrm>
          <a:off x="830795" y="1657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167380</xdr:rowOff>
    </xdr:from>
    <xdr:to>
      <xdr:col>24</xdr:col>
      <xdr:colOff>114300</xdr:colOff>
      <xdr:row>92</xdr:row>
      <xdr:rowOff>97530</xdr:rowOff>
    </xdr:to>
    <xdr:sp macro="" textlink="">
      <xdr:nvSpPr>
        <xdr:cNvPr id="257" name="楕円 256"/>
        <xdr:cNvSpPr/>
      </xdr:nvSpPr>
      <xdr:spPr>
        <a:xfrm>
          <a:off x="4584700" y="157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18807</xdr:rowOff>
    </xdr:from>
    <xdr:ext cx="599010" cy="259045"/>
    <xdr:sp macro="" textlink="">
      <xdr:nvSpPr>
        <xdr:cNvPr id="258" name="扶助費該当値テキスト"/>
        <xdr:cNvSpPr txBox="1"/>
      </xdr:nvSpPr>
      <xdr:spPr>
        <a:xfrm>
          <a:off x="4686300" y="1562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61497</xdr:rowOff>
    </xdr:from>
    <xdr:to>
      <xdr:col>20</xdr:col>
      <xdr:colOff>38100</xdr:colOff>
      <xdr:row>93</xdr:row>
      <xdr:rowOff>163097</xdr:rowOff>
    </xdr:to>
    <xdr:sp macro="" textlink="">
      <xdr:nvSpPr>
        <xdr:cNvPr id="259" name="楕円 258"/>
        <xdr:cNvSpPr/>
      </xdr:nvSpPr>
      <xdr:spPr>
        <a:xfrm>
          <a:off x="3746500" y="160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8174</xdr:rowOff>
    </xdr:from>
    <xdr:ext cx="599010" cy="259045"/>
    <xdr:sp macro="" textlink="">
      <xdr:nvSpPr>
        <xdr:cNvPr id="260" name="テキスト ボックス 259"/>
        <xdr:cNvSpPr txBox="1"/>
      </xdr:nvSpPr>
      <xdr:spPr>
        <a:xfrm>
          <a:off x="3497795" y="1578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131206</xdr:rowOff>
    </xdr:from>
    <xdr:to>
      <xdr:col>15</xdr:col>
      <xdr:colOff>101600</xdr:colOff>
      <xdr:row>92</xdr:row>
      <xdr:rowOff>61356</xdr:rowOff>
    </xdr:to>
    <xdr:sp macro="" textlink="">
      <xdr:nvSpPr>
        <xdr:cNvPr id="261" name="楕円 260"/>
        <xdr:cNvSpPr/>
      </xdr:nvSpPr>
      <xdr:spPr>
        <a:xfrm>
          <a:off x="2857500" y="1573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77883</xdr:rowOff>
    </xdr:from>
    <xdr:ext cx="599010" cy="259045"/>
    <xdr:sp macro="" textlink="">
      <xdr:nvSpPr>
        <xdr:cNvPr id="262" name="テキスト ボックス 261"/>
        <xdr:cNvSpPr txBox="1"/>
      </xdr:nvSpPr>
      <xdr:spPr>
        <a:xfrm>
          <a:off x="2608795" y="1550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38579</xdr:rowOff>
    </xdr:from>
    <xdr:to>
      <xdr:col>10</xdr:col>
      <xdr:colOff>165100</xdr:colOff>
      <xdr:row>94</xdr:row>
      <xdr:rowOff>140179</xdr:rowOff>
    </xdr:to>
    <xdr:sp macro="" textlink="">
      <xdr:nvSpPr>
        <xdr:cNvPr id="263" name="楕円 262"/>
        <xdr:cNvSpPr/>
      </xdr:nvSpPr>
      <xdr:spPr>
        <a:xfrm>
          <a:off x="1968500" y="1615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156706</xdr:rowOff>
    </xdr:from>
    <xdr:ext cx="599010" cy="259045"/>
    <xdr:sp macro="" textlink="">
      <xdr:nvSpPr>
        <xdr:cNvPr id="264" name="テキスト ボックス 263"/>
        <xdr:cNvSpPr txBox="1"/>
      </xdr:nvSpPr>
      <xdr:spPr>
        <a:xfrm>
          <a:off x="1719795" y="1593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109088</xdr:rowOff>
    </xdr:from>
    <xdr:to>
      <xdr:col>6</xdr:col>
      <xdr:colOff>38100</xdr:colOff>
      <xdr:row>95</xdr:row>
      <xdr:rowOff>39238</xdr:rowOff>
    </xdr:to>
    <xdr:sp macro="" textlink="">
      <xdr:nvSpPr>
        <xdr:cNvPr id="265" name="楕円 264"/>
        <xdr:cNvSpPr/>
      </xdr:nvSpPr>
      <xdr:spPr>
        <a:xfrm>
          <a:off x="1079500" y="162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55765</xdr:rowOff>
    </xdr:from>
    <xdr:ext cx="599010" cy="259045"/>
    <xdr:sp macro="" textlink="">
      <xdr:nvSpPr>
        <xdr:cNvPr id="266" name="テキスト ボックス 265"/>
        <xdr:cNvSpPr txBox="1"/>
      </xdr:nvSpPr>
      <xdr:spPr>
        <a:xfrm>
          <a:off x="830795" y="1600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146798</xdr:rowOff>
    </xdr:from>
    <xdr:to>
      <xdr:col>55</xdr:col>
      <xdr:colOff>0</xdr:colOff>
      <xdr:row>38</xdr:row>
      <xdr:rowOff>36688</xdr:rowOff>
    </xdr:to>
    <xdr:cxnSp macro="">
      <xdr:nvCxnSpPr>
        <xdr:cNvPr id="298" name="直線コネクタ 297"/>
        <xdr:cNvCxnSpPr/>
      </xdr:nvCxnSpPr>
      <xdr:spPr>
        <a:xfrm>
          <a:off x="9639300" y="6490448"/>
          <a:ext cx="838200" cy="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146798</xdr:rowOff>
    </xdr:from>
    <xdr:to>
      <xdr:col>50</xdr:col>
      <xdr:colOff>114300</xdr:colOff>
      <xdr:row>38</xdr:row>
      <xdr:rowOff>118125</xdr:rowOff>
    </xdr:to>
    <xdr:cxnSp macro="">
      <xdr:nvCxnSpPr>
        <xdr:cNvPr id="301" name="直線コネクタ 300"/>
        <xdr:cNvCxnSpPr/>
      </xdr:nvCxnSpPr>
      <xdr:spPr>
        <a:xfrm flipV="1">
          <a:off x="8750300" y="6490448"/>
          <a:ext cx="889000" cy="14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152926</xdr:rowOff>
    </xdr:from>
    <xdr:to>
      <xdr:col>45</xdr:col>
      <xdr:colOff>177800</xdr:colOff>
      <xdr:row>38</xdr:row>
      <xdr:rowOff>118125</xdr:rowOff>
    </xdr:to>
    <xdr:cxnSp macro="">
      <xdr:nvCxnSpPr>
        <xdr:cNvPr id="304" name="直線コネクタ 303"/>
        <xdr:cNvCxnSpPr/>
      </xdr:nvCxnSpPr>
      <xdr:spPr>
        <a:xfrm>
          <a:off x="7861300" y="5467876"/>
          <a:ext cx="889000" cy="116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152926</xdr:rowOff>
    </xdr:from>
    <xdr:to>
      <xdr:col>41</xdr:col>
      <xdr:colOff>50800</xdr:colOff>
      <xdr:row>39</xdr:row>
      <xdr:rowOff>14765</xdr:rowOff>
    </xdr:to>
    <xdr:cxnSp macro="">
      <xdr:nvCxnSpPr>
        <xdr:cNvPr id="307" name="直線コネクタ 306"/>
        <xdr:cNvCxnSpPr/>
      </xdr:nvCxnSpPr>
      <xdr:spPr>
        <a:xfrm flipV="1">
          <a:off x="6972300" y="5467876"/>
          <a:ext cx="889000" cy="123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8" name="フローチャート: 判断 307"/>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9" name="テキスト ボックス 308"/>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10" name="フローチャート: 判断 309"/>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11" name="テキスト ボックス 310"/>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157338</xdr:rowOff>
    </xdr:from>
    <xdr:to>
      <xdr:col>55</xdr:col>
      <xdr:colOff>50800</xdr:colOff>
      <xdr:row>38</xdr:row>
      <xdr:rowOff>87488</xdr:rowOff>
    </xdr:to>
    <xdr:sp macro="" textlink="">
      <xdr:nvSpPr>
        <xdr:cNvPr id="317" name="楕円 316"/>
        <xdr:cNvSpPr/>
      </xdr:nvSpPr>
      <xdr:spPr>
        <a:xfrm>
          <a:off x="10426700" y="65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135765</xdr:rowOff>
    </xdr:from>
    <xdr:ext cx="534377" cy="259045"/>
    <xdr:sp macro="" textlink="">
      <xdr:nvSpPr>
        <xdr:cNvPr id="318" name="補助費等該当値テキスト"/>
        <xdr:cNvSpPr txBox="1"/>
      </xdr:nvSpPr>
      <xdr:spPr>
        <a:xfrm>
          <a:off x="10528300" y="647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95998</xdr:rowOff>
    </xdr:from>
    <xdr:to>
      <xdr:col>50</xdr:col>
      <xdr:colOff>165100</xdr:colOff>
      <xdr:row>38</xdr:row>
      <xdr:rowOff>26147</xdr:rowOff>
    </xdr:to>
    <xdr:sp macro="" textlink="">
      <xdr:nvSpPr>
        <xdr:cNvPr id="319" name="楕円 318"/>
        <xdr:cNvSpPr/>
      </xdr:nvSpPr>
      <xdr:spPr>
        <a:xfrm>
          <a:off x="9588500" y="64396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17274</xdr:rowOff>
    </xdr:from>
    <xdr:ext cx="534377" cy="259045"/>
    <xdr:sp macro="" textlink="">
      <xdr:nvSpPr>
        <xdr:cNvPr id="320" name="テキスト ボックス 319"/>
        <xdr:cNvSpPr txBox="1"/>
      </xdr:nvSpPr>
      <xdr:spPr>
        <a:xfrm>
          <a:off x="9372111" y="65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67325</xdr:rowOff>
    </xdr:from>
    <xdr:to>
      <xdr:col>46</xdr:col>
      <xdr:colOff>38100</xdr:colOff>
      <xdr:row>38</xdr:row>
      <xdr:rowOff>168925</xdr:rowOff>
    </xdr:to>
    <xdr:sp macro="" textlink="">
      <xdr:nvSpPr>
        <xdr:cNvPr id="321" name="楕円 320"/>
        <xdr:cNvSpPr/>
      </xdr:nvSpPr>
      <xdr:spPr>
        <a:xfrm>
          <a:off x="8699500" y="658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160052</xdr:rowOff>
    </xdr:from>
    <xdr:ext cx="534377" cy="259045"/>
    <xdr:sp macro="" textlink="">
      <xdr:nvSpPr>
        <xdr:cNvPr id="322" name="テキスト ボックス 321"/>
        <xdr:cNvSpPr txBox="1"/>
      </xdr:nvSpPr>
      <xdr:spPr>
        <a:xfrm>
          <a:off x="8483111" y="667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102126</xdr:rowOff>
    </xdr:from>
    <xdr:to>
      <xdr:col>41</xdr:col>
      <xdr:colOff>101600</xdr:colOff>
      <xdr:row>32</xdr:row>
      <xdr:rowOff>32276</xdr:rowOff>
    </xdr:to>
    <xdr:sp macro="" textlink="">
      <xdr:nvSpPr>
        <xdr:cNvPr id="323" name="楕円 322"/>
        <xdr:cNvSpPr/>
      </xdr:nvSpPr>
      <xdr:spPr>
        <a:xfrm>
          <a:off x="7810500" y="541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23403</xdr:rowOff>
    </xdr:from>
    <xdr:ext cx="599010" cy="259045"/>
    <xdr:sp macro="" textlink="">
      <xdr:nvSpPr>
        <xdr:cNvPr id="324" name="テキスト ボックス 323"/>
        <xdr:cNvSpPr txBox="1"/>
      </xdr:nvSpPr>
      <xdr:spPr>
        <a:xfrm>
          <a:off x="7561795" y="550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135415</xdr:rowOff>
    </xdr:from>
    <xdr:to>
      <xdr:col>36</xdr:col>
      <xdr:colOff>165100</xdr:colOff>
      <xdr:row>39</xdr:row>
      <xdr:rowOff>65565</xdr:rowOff>
    </xdr:to>
    <xdr:sp macro="" textlink="">
      <xdr:nvSpPr>
        <xdr:cNvPr id="325" name="楕円 324"/>
        <xdr:cNvSpPr/>
      </xdr:nvSpPr>
      <xdr:spPr>
        <a:xfrm>
          <a:off x="6921500" y="66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56692</xdr:rowOff>
    </xdr:from>
    <xdr:ext cx="534377" cy="259045"/>
    <xdr:sp macro="" textlink="">
      <xdr:nvSpPr>
        <xdr:cNvPr id="326" name="テキスト ボックス 325"/>
        <xdr:cNvSpPr txBox="1"/>
      </xdr:nvSpPr>
      <xdr:spPr>
        <a:xfrm>
          <a:off x="6705111" y="674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142008</xdr:rowOff>
    </xdr:from>
    <xdr:to>
      <xdr:col>55</xdr:col>
      <xdr:colOff>0</xdr:colOff>
      <xdr:row>56</xdr:row>
      <xdr:rowOff>78708</xdr:rowOff>
    </xdr:to>
    <xdr:cxnSp macro="">
      <xdr:nvCxnSpPr>
        <xdr:cNvPr id="357" name="直線コネクタ 356"/>
        <xdr:cNvCxnSpPr/>
      </xdr:nvCxnSpPr>
      <xdr:spPr>
        <a:xfrm>
          <a:off x="9639300" y="9571758"/>
          <a:ext cx="838200" cy="10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97855</xdr:rowOff>
    </xdr:from>
    <xdr:to>
      <xdr:col>50</xdr:col>
      <xdr:colOff>114300</xdr:colOff>
      <xdr:row>55</xdr:row>
      <xdr:rowOff>142008</xdr:rowOff>
    </xdr:to>
    <xdr:cxnSp macro="">
      <xdr:nvCxnSpPr>
        <xdr:cNvPr id="360" name="直線コネクタ 359"/>
        <xdr:cNvCxnSpPr/>
      </xdr:nvCxnSpPr>
      <xdr:spPr>
        <a:xfrm>
          <a:off x="8750300" y="9527605"/>
          <a:ext cx="889000" cy="4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97855</xdr:rowOff>
    </xdr:from>
    <xdr:to>
      <xdr:col>45</xdr:col>
      <xdr:colOff>177800</xdr:colOff>
      <xdr:row>55</xdr:row>
      <xdr:rowOff>121804</xdr:rowOff>
    </xdr:to>
    <xdr:cxnSp macro="">
      <xdr:nvCxnSpPr>
        <xdr:cNvPr id="363" name="直線コネクタ 362"/>
        <xdr:cNvCxnSpPr/>
      </xdr:nvCxnSpPr>
      <xdr:spPr>
        <a:xfrm flipV="1">
          <a:off x="7861300" y="9527605"/>
          <a:ext cx="8890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121804</xdr:rowOff>
    </xdr:from>
    <xdr:to>
      <xdr:col>41</xdr:col>
      <xdr:colOff>50800</xdr:colOff>
      <xdr:row>55</xdr:row>
      <xdr:rowOff>143184</xdr:rowOff>
    </xdr:to>
    <xdr:cxnSp macro="">
      <xdr:nvCxnSpPr>
        <xdr:cNvPr id="366" name="直線コネクタ 365"/>
        <xdr:cNvCxnSpPr/>
      </xdr:nvCxnSpPr>
      <xdr:spPr>
        <a:xfrm flipV="1">
          <a:off x="6972300" y="9551554"/>
          <a:ext cx="889000" cy="2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139747</xdr:rowOff>
    </xdr:from>
    <xdr:to>
      <xdr:col>41</xdr:col>
      <xdr:colOff>101600</xdr:colOff>
      <xdr:row>55</xdr:row>
      <xdr:rowOff>69897</xdr:rowOff>
    </xdr:to>
    <xdr:sp macro="" textlink="">
      <xdr:nvSpPr>
        <xdr:cNvPr id="367" name="フローチャート: 判断 366"/>
        <xdr:cNvSpPr/>
      </xdr:nvSpPr>
      <xdr:spPr>
        <a:xfrm>
          <a:off x="7810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86424</xdr:rowOff>
    </xdr:from>
    <xdr:ext cx="534377" cy="259045"/>
    <xdr:sp macro="" textlink="">
      <xdr:nvSpPr>
        <xdr:cNvPr id="368" name="テキスト ボックス 367"/>
        <xdr:cNvSpPr txBox="1"/>
      </xdr:nvSpPr>
      <xdr:spPr>
        <a:xfrm>
          <a:off x="7594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141522</xdr:rowOff>
    </xdr:from>
    <xdr:to>
      <xdr:col>36</xdr:col>
      <xdr:colOff>165100</xdr:colOff>
      <xdr:row>55</xdr:row>
      <xdr:rowOff>71672</xdr:rowOff>
    </xdr:to>
    <xdr:sp macro="" textlink="">
      <xdr:nvSpPr>
        <xdr:cNvPr id="369" name="フローチャート: 判断 368"/>
        <xdr:cNvSpPr/>
      </xdr:nvSpPr>
      <xdr:spPr>
        <a:xfrm>
          <a:off x="6921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88199</xdr:rowOff>
    </xdr:from>
    <xdr:ext cx="534377" cy="259045"/>
    <xdr:sp macro="" textlink="">
      <xdr:nvSpPr>
        <xdr:cNvPr id="370" name="テキスト ボックス 369"/>
        <xdr:cNvSpPr txBox="1"/>
      </xdr:nvSpPr>
      <xdr:spPr>
        <a:xfrm>
          <a:off x="6705111" y="91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27908</xdr:rowOff>
    </xdr:from>
    <xdr:to>
      <xdr:col>55</xdr:col>
      <xdr:colOff>50800</xdr:colOff>
      <xdr:row>56</xdr:row>
      <xdr:rowOff>129508</xdr:rowOff>
    </xdr:to>
    <xdr:sp macro="" textlink="">
      <xdr:nvSpPr>
        <xdr:cNvPr id="376" name="楕円 375"/>
        <xdr:cNvSpPr/>
      </xdr:nvSpPr>
      <xdr:spPr>
        <a:xfrm>
          <a:off x="10426700" y="962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6335</xdr:rowOff>
    </xdr:from>
    <xdr:ext cx="534377" cy="259045"/>
    <xdr:sp macro="" textlink="">
      <xdr:nvSpPr>
        <xdr:cNvPr id="377" name="普通建設事業費該当値テキスト"/>
        <xdr:cNvSpPr txBox="1"/>
      </xdr:nvSpPr>
      <xdr:spPr>
        <a:xfrm>
          <a:off x="10528300" y="960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91208</xdr:rowOff>
    </xdr:from>
    <xdr:to>
      <xdr:col>50</xdr:col>
      <xdr:colOff>165100</xdr:colOff>
      <xdr:row>56</xdr:row>
      <xdr:rowOff>21358</xdr:rowOff>
    </xdr:to>
    <xdr:sp macro="" textlink="">
      <xdr:nvSpPr>
        <xdr:cNvPr id="378" name="楕円 377"/>
        <xdr:cNvSpPr/>
      </xdr:nvSpPr>
      <xdr:spPr>
        <a:xfrm>
          <a:off x="9588500" y="952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37885</xdr:rowOff>
    </xdr:from>
    <xdr:ext cx="534377" cy="259045"/>
    <xdr:sp macro="" textlink="">
      <xdr:nvSpPr>
        <xdr:cNvPr id="379" name="テキスト ボックス 378"/>
        <xdr:cNvSpPr txBox="1"/>
      </xdr:nvSpPr>
      <xdr:spPr>
        <a:xfrm>
          <a:off x="9372111" y="929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47055</xdr:rowOff>
    </xdr:from>
    <xdr:to>
      <xdr:col>46</xdr:col>
      <xdr:colOff>38100</xdr:colOff>
      <xdr:row>55</xdr:row>
      <xdr:rowOff>148655</xdr:rowOff>
    </xdr:to>
    <xdr:sp macro="" textlink="">
      <xdr:nvSpPr>
        <xdr:cNvPr id="380" name="楕円 379"/>
        <xdr:cNvSpPr/>
      </xdr:nvSpPr>
      <xdr:spPr>
        <a:xfrm>
          <a:off x="8699500" y="94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165182</xdr:rowOff>
    </xdr:from>
    <xdr:ext cx="534377" cy="259045"/>
    <xdr:sp macro="" textlink="">
      <xdr:nvSpPr>
        <xdr:cNvPr id="381" name="テキスト ボックス 380"/>
        <xdr:cNvSpPr txBox="1"/>
      </xdr:nvSpPr>
      <xdr:spPr>
        <a:xfrm>
          <a:off x="8483111" y="925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71004</xdr:rowOff>
    </xdr:from>
    <xdr:to>
      <xdr:col>41</xdr:col>
      <xdr:colOff>101600</xdr:colOff>
      <xdr:row>56</xdr:row>
      <xdr:rowOff>1154</xdr:rowOff>
    </xdr:to>
    <xdr:sp macro="" textlink="">
      <xdr:nvSpPr>
        <xdr:cNvPr id="382" name="楕円 381"/>
        <xdr:cNvSpPr/>
      </xdr:nvSpPr>
      <xdr:spPr>
        <a:xfrm>
          <a:off x="7810500" y="95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163731</xdr:rowOff>
    </xdr:from>
    <xdr:ext cx="534377" cy="259045"/>
    <xdr:sp macro="" textlink="">
      <xdr:nvSpPr>
        <xdr:cNvPr id="383" name="テキスト ボックス 382"/>
        <xdr:cNvSpPr txBox="1"/>
      </xdr:nvSpPr>
      <xdr:spPr>
        <a:xfrm>
          <a:off x="7594111" y="95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92384</xdr:rowOff>
    </xdr:from>
    <xdr:to>
      <xdr:col>36</xdr:col>
      <xdr:colOff>165100</xdr:colOff>
      <xdr:row>56</xdr:row>
      <xdr:rowOff>22534</xdr:rowOff>
    </xdr:to>
    <xdr:sp macro="" textlink="">
      <xdr:nvSpPr>
        <xdr:cNvPr id="384" name="楕円 383"/>
        <xdr:cNvSpPr/>
      </xdr:nvSpPr>
      <xdr:spPr>
        <a:xfrm>
          <a:off x="6921500" y="95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13661</xdr:rowOff>
    </xdr:from>
    <xdr:ext cx="534377" cy="259045"/>
    <xdr:sp macro="" textlink="">
      <xdr:nvSpPr>
        <xdr:cNvPr id="385" name="テキスト ボックス 384"/>
        <xdr:cNvSpPr txBox="1"/>
      </xdr:nvSpPr>
      <xdr:spPr>
        <a:xfrm>
          <a:off x="6705111" y="961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170656</xdr:rowOff>
    </xdr:from>
    <xdr:to>
      <xdr:col>55</xdr:col>
      <xdr:colOff>0</xdr:colOff>
      <xdr:row>78</xdr:row>
      <xdr:rowOff>34334</xdr:rowOff>
    </xdr:to>
    <xdr:cxnSp macro="">
      <xdr:nvCxnSpPr>
        <xdr:cNvPr id="414" name="直線コネクタ 413"/>
        <xdr:cNvCxnSpPr/>
      </xdr:nvCxnSpPr>
      <xdr:spPr>
        <a:xfrm flipV="1">
          <a:off x="9639300" y="13029406"/>
          <a:ext cx="838200" cy="3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34334</xdr:rowOff>
    </xdr:from>
    <xdr:to>
      <xdr:col>50</xdr:col>
      <xdr:colOff>114300</xdr:colOff>
      <xdr:row>78</xdr:row>
      <xdr:rowOff>36601</xdr:rowOff>
    </xdr:to>
    <xdr:cxnSp macro="">
      <xdr:nvCxnSpPr>
        <xdr:cNvPr id="417" name="直線コネクタ 416"/>
        <xdr:cNvCxnSpPr/>
      </xdr:nvCxnSpPr>
      <xdr:spPr>
        <a:xfrm flipV="1">
          <a:off x="8750300" y="13407434"/>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36601</xdr:rowOff>
    </xdr:from>
    <xdr:to>
      <xdr:col>45</xdr:col>
      <xdr:colOff>177800</xdr:colOff>
      <xdr:row>78</xdr:row>
      <xdr:rowOff>47022</xdr:rowOff>
    </xdr:to>
    <xdr:cxnSp macro="">
      <xdr:nvCxnSpPr>
        <xdr:cNvPr id="420" name="直線コネクタ 419"/>
        <xdr:cNvCxnSpPr/>
      </xdr:nvCxnSpPr>
      <xdr:spPr>
        <a:xfrm flipV="1">
          <a:off x="7861300" y="13409701"/>
          <a:ext cx="889000" cy="1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49842</xdr:rowOff>
    </xdr:from>
    <xdr:to>
      <xdr:col>41</xdr:col>
      <xdr:colOff>50800</xdr:colOff>
      <xdr:row>78</xdr:row>
      <xdr:rowOff>47022</xdr:rowOff>
    </xdr:to>
    <xdr:cxnSp macro="">
      <xdr:nvCxnSpPr>
        <xdr:cNvPr id="423" name="直線コネクタ 422"/>
        <xdr:cNvCxnSpPr/>
      </xdr:nvCxnSpPr>
      <xdr:spPr>
        <a:xfrm>
          <a:off x="6972300" y="13251492"/>
          <a:ext cx="889000" cy="1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4" name="フローチャート: 判断 423"/>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5" name="テキスト ボックス 424"/>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6" name="フローチャート: 判断 425"/>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7" name="テキスト ボックス 426"/>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119856</xdr:rowOff>
    </xdr:from>
    <xdr:to>
      <xdr:col>55</xdr:col>
      <xdr:colOff>50800</xdr:colOff>
      <xdr:row>76</xdr:row>
      <xdr:rowOff>50006</xdr:rowOff>
    </xdr:to>
    <xdr:sp macro="" textlink="">
      <xdr:nvSpPr>
        <xdr:cNvPr id="433" name="楕円 432"/>
        <xdr:cNvSpPr/>
      </xdr:nvSpPr>
      <xdr:spPr>
        <a:xfrm>
          <a:off x="10426700" y="12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142733</xdr:rowOff>
    </xdr:from>
    <xdr:ext cx="534377" cy="259045"/>
    <xdr:sp macro="" textlink="">
      <xdr:nvSpPr>
        <xdr:cNvPr id="434" name="普通建設事業費 （ うち新規整備　）該当値テキスト"/>
        <xdr:cNvSpPr txBox="1"/>
      </xdr:nvSpPr>
      <xdr:spPr>
        <a:xfrm>
          <a:off x="10528300"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154984</xdr:rowOff>
    </xdr:from>
    <xdr:to>
      <xdr:col>50</xdr:col>
      <xdr:colOff>165100</xdr:colOff>
      <xdr:row>78</xdr:row>
      <xdr:rowOff>85134</xdr:rowOff>
    </xdr:to>
    <xdr:sp macro="" textlink="">
      <xdr:nvSpPr>
        <xdr:cNvPr id="435" name="楕円 434"/>
        <xdr:cNvSpPr/>
      </xdr:nvSpPr>
      <xdr:spPr>
        <a:xfrm>
          <a:off x="9588500" y="133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76261</xdr:rowOff>
    </xdr:from>
    <xdr:ext cx="469744" cy="259045"/>
    <xdr:sp macro="" textlink="">
      <xdr:nvSpPr>
        <xdr:cNvPr id="436" name="テキスト ボックス 435"/>
        <xdr:cNvSpPr txBox="1"/>
      </xdr:nvSpPr>
      <xdr:spPr>
        <a:xfrm>
          <a:off x="9404428" y="134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157251</xdr:rowOff>
    </xdr:from>
    <xdr:to>
      <xdr:col>46</xdr:col>
      <xdr:colOff>38100</xdr:colOff>
      <xdr:row>78</xdr:row>
      <xdr:rowOff>87401</xdr:rowOff>
    </xdr:to>
    <xdr:sp macro="" textlink="">
      <xdr:nvSpPr>
        <xdr:cNvPr id="437" name="楕円 436"/>
        <xdr:cNvSpPr/>
      </xdr:nvSpPr>
      <xdr:spPr>
        <a:xfrm>
          <a:off x="8699500" y="133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78528</xdr:rowOff>
    </xdr:from>
    <xdr:ext cx="469744" cy="259045"/>
    <xdr:sp macro="" textlink="">
      <xdr:nvSpPr>
        <xdr:cNvPr id="438" name="テキスト ボックス 437"/>
        <xdr:cNvSpPr txBox="1"/>
      </xdr:nvSpPr>
      <xdr:spPr>
        <a:xfrm>
          <a:off x="8515428" y="1345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167672</xdr:rowOff>
    </xdr:from>
    <xdr:to>
      <xdr:col>41</xdr:col>
      <xdr:colOff>101600</xdr:colOff>
      <xdr:row>78</xdr:row>
      <xdr:rowOff>97822</xdr:rowOff>
    </xdr:to>
    <xdr:sp macro="" textlink="">
      <xdr:nvSpPr>
        <xdr:cNvPr id="439" name="楕円 438"/>
        <xdr:cNvSpPr/>
      </xdr:nvSpPr>
      <xdr:spPr>
        <a:xfrm>
          <a:off x="7810500" y="133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88949</xdr:rowOff>
    </xdr:from>
    <xdr:ext cx="469744" cy="259045"/>
    <xdr:sp macro="" textlink="">
      <xdr:nvSpPr>
        <xdr:cNvPr id="440" name="テキスト ボックス 439"/>
        <xdr:cNvSpPr txBox="1"/>
      </xdr:nvSpPr>
      <xdr:spPr>
        <a:xfrm>
          <a:off x="7626428" y="1346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170492</xdr:rowOff>
    </xdr:from>
    <xdr:to>
      <xdr:col>36</xdr:col>
      <xdr:colOff>165100</xdr:colOff>
      <xdr:row>77</xdr:row>
      <xdr:rowOff>100642</xdr:rowOff>
    </xdr:to>
    <xdr:sp macro="" textlink="">
      <xdr:nvSpPr>
        <xdr:cNvPr id="441" name="楕円 440"/>
        <xdr:cNvSpPr/>
      </xdr:nvSpPr>
      <xdr:spPr>
        <a:xfrm>
          <a:off x="6921500" y="132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117169</xdr:rowOff>
    </xdr:from>
    <xdr:ext cx="534377" cy="259045"/>
    <xdr:sp macro="" textlink="">
      <xdr:nvSpPr>
        <xdr:cNvPr id="442" name="テキスト ボックス 441"/>
        <xdr:cNvSpPr txBox="1"/>
      </xdr:nvSpPr>
      <xdr:spPr>
        <a:xfrm>
          <a:off x="6705111" y="1297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44411</xdr:rowOff>
    </xdr:from>
    <xdr:to>
      <xdr:col>55</xdr:col>
      <xdr:colOff>0</xdr:colOff>
      <xdr:row>98</xdr:row>
      <xdr:rowOff>87122</xdr:rowOff>
    </xdr:to>
    <xdr:cxnSp macro="">
      <xdr:nvCxnSpPr>
        <xdr:cNvPr id="471" name="直線コネクタ 470"/>
        <xdr:cNvCxnSpPr/>
      </xdr:nvCxnSpPr>
      <xdr:spPr>
        <a:xfrm>
          <a:off x="9639300" y="16503611"/>
          <a:ext cx="838200" cy="38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165024</xdr:rowOff>
    </xdr:from>
    <xdr:to>
      <xdr:col>50</xdr:col>
      <xdr:colOff>114300</xdr:colOff>
      <xdr:row>96</xdr:row>
      <xdr:rowOff>44411</xdr:rowOff>
    </xdr:to>
    <xdr:cxnSp macro="">
      <xdr:nvCxnSpPr>
        <xdr:cNvPr id="474" name="直線コネクタ 473"/>
        <xdr:cNvCxnSpPr/>
      </xdr:nvCxnSpPr>
      <xdr:spPr>
        <a:xfrm>
          <a:off x="8750300" y="16452774"/>
          <a:ext cx="889000" cy="5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165024</xdr:rowOff>
    </xdr:from>
    <xdr:to>
      <xdr:col>45</xdr:col>
      <xdr:colOff>177800</xdr:colOff>
      <xdr:row>96</xdr:row>
      <xdr:rowOff>48489</xdr:rowOff>
    </xdr:to>
    <xdr:cxnSp macro="">
      <xdr:nvCxnSpPr>
        <xdr:cNvPr id="477" name="直線コネクタ 476"/>
        <xdr:cNvCxnSpPr/>
      </xdr:nvCxnSpPr>
      <xdr:spPr>
        <a:xfrm flipV="1">
          <a:off x="7861300" y="16452774"/>
          <a:ext cx="889000" cy="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48489</xdr:rowOff>
    </xdr:from>
    <xdr:to>
      <xdr:col>41</xdr:col>
      <xdr:colOff>50800</xdr:colOff>
      <xdr:row>96</xdr:row>
      <xdr:rowOff>167069</xdr:rowOff>
    </xdr:to>
    <xdr:cxnSp macro="">
      <xdr:nvCxnSpPr>
        <xdr:cNvPr id="480" name="直線コネクタ 479"/>
        <xdr:cNvCxnSpPr/>
      </xdr:nvCxnSpPr>
      <xdr:spPr>
        <a:xfrm flipV="1">
          <a:off x="6972300" y="16507689"/>
          <a:ext cx="889000" cy="1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161886</xdr:rowOff>
    </xdr:from>
    <xdr:to>
      <xdr:col>41</xdr:col>
      <xdr:colOff>101600</xdr:colOff>
      <xdr:row>96</xdr:row>
      <xdr:rowOff>92036</xdr:rowOff>
    </xdr:to>
    <xdr:sp macro="" textlink="">
      <xdr:nvSpPr>
        <xdr:cNvPr id="481" name="フローチャート: 判断 480"/>
        <xdr:cNvSpPr/>
      </xdr:nvSpPr>
      <xdr:spPr>
        <a:xfrm>
          <a:off x="7810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108563</xdr:rowOff>
    </xdr:from>
    <xdr:ext cx="534377" cy="259045"/>
    <xdr:sp macro="" textlink="">
      <xdr:nvSpPr>
        <xdr:cNvPr id="482" name="テキスト ボックス 481"/>
        <xdr:cNvSpPr txBox="1"/>
      </xdr:nvSpPr>
      <xdr:spPr>
        <a:xfrm>
          <a:off x="7594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168263</xdr:rowOff>
    </xdr:from>
    <xdr:to>
      <xdr:col>36</xdr:col>
      <xdr:colOff>165100</xdr:colOff>
      <xdr:row>96</xdr:row>
      <xdr:rowOff>98413</xdr:rowOff>
    </xdr:to>
    <xdr:sp macro="" textlink="">
      <xdr:nvSpPr>
        <xdr:cNvPr id="483" name="フローチャート: 判断 482"/>
        <xdr:cNvSpPr/>
      </xdr:nvSpPr>
      <xdr:spPr>
        <a:xfrm>
          <a:off x="6921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114940</xdr:rowOff>
    </xdr:from>
    <xdr:ext cx="534377" cy="259045"/>
    <xdr:sp macro="" textlink="">
      <xdr:nvSpPr>
        <xdr:cNvPr id="484" name="テキスト ボックス 483"/>
        <xdr:cNvSpPr txBox="1"/>
      </xdr:nvSpPr>
      <xdr:spPr>
        <a:xfrm>
          <a:off x="6705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36322</xdr:rowOff>
    </xdr:from>
    <xdr:to>
      <xdr:col>55</xdr:col>
      <xdr:colOff>50800</xdr:colOff>
      <xdr:row>98</xdr:row>
      <xdr:rowOff>137922</xdr:rowOff>
    </xdr:to>
    <xdr:sp macro="" textlink="">
      <xdr:nvSpPr>
        <xdr:cNvPr id="490" name="楕円 489"/>
        <xdr:cNvSpPr/>
      </xdr:nvSpPr>
      <xdr:spPr>
        <a:xfrm>
          <a:off x="10426700" y="168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122699</xdr:rowOff>
    </xdr:from>
    <xdr:ext cx="534377" cy="259045"/>
    <xdr:sp macro="" textlink="">
      <xdr:nvSpPr>
        <xdr:cNvPr id="491" name="普通建設事業費 （ うち更新整備　）該当値テキスト"/>
        <xdr:cNvSpPr txBox="1"/>
      </xdr:nvSpPr>
      <xdr:spPr>
        <a:xfrm>
          <a:off x="10528300" y="167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165061</xdr:rowOff>
    </xdr:from>
    <xdr:to>
      <xdr:col>50</xdr:col>
      <xdr:colOff>165100</xdr:colOff>
      <xdr:row>96</xdr:row>
      <xdr:rowOff>95211</xdr:rowOff>
    </xdr:to>
    <xdr:sp macro="" textlink="">
      <xdr:nvSpPr>
        <xdr:cNvPr id="492" name="楕円 491"/>
        <xdr:cNvSpPr/>
      </xdr:nvSpPr>
      <xdr:spPr>
        <a:xfrm>
          <a:off x="9588500" y="1645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111738</xdr:rowOff>
    </xdr:from>
    <xdr:ext cx="534377" cy="259045"/>
    <xdr:sp macro="" textlink="">
      <xdr:nvSpPr>
        <xdr:cNvPr id="493" name="テキスト ボックス 492"/>
        <xdr:cNvSpPr txBox="1"/>
      </xdr:nvSpPr>
      <xdr:spPr>
        <a:xfrm>
          <a:off x="9372111" y="1622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114224</xdr:rowOff>
    </xdr:from>
    <xdr:to>
      <xdr:col>46</xdr:col>
      <xdr:colOff>38100</xdr:colOff>
      <xdr:row>96</xdr:row>
      <xdr:rowOff>44374</xdr:rowOff>
    </xdr:to>
    <xdr:sp macro="" textlink="">
      <xdr:nvSpPr>
        <xdr:cNvPr id="494" name="楕円 493"/>
        <xdr:cNvSpPr/>
      </xdr:nvSpPr>
      <xdr:spPr>
        <a:xfrm>
          <a:off x="8699500" y="164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60901</xdr:rowOff>
    </xdr:from>
    <xdr:ext cx="534377" cy="259045"/>
    <xdr:sp macro="" textlink="">
      <xdr:nvSpPr>
        <xdr:cNvPr id="495" name="テキスト ボックス 494"/>
        <xdr:cNvSpPr txBox="1"/>
      </xdr:nvSpPr>
      <xdr:spPr>
        <a:xfrm>
          <a:off x="8483111" y="16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169139</xdr:rowOff>
    </xdr:from>
    <xdr:to>
      <xdr:col>41</xdr:col>
      <xdr:colOff>101600</xdr:colOff>
      <xdr:row>96</xdr:row>
      <xdr:rowOff>99289</xdr:rowOff>
    </xdr:to>
    <xdr:sp macro="" textlink="">
      <xdr:nvSpPr>
        <xdr:cNvPr id="496" name="楕円 495"/>
        <xdr:cNvSpPr/>
      </xdr:nvSpPr>
      <xdr:spPr>
        <a:xfrm>
          <a:off x="7810500" y="1645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90416</xdr:rowOff>
    </xdr:from>
    <xdr:ext cx="534377" cy="259045"/>
    <xdr:sp macro="" textlink="">
      <xdr:nvSpPr>
        <xdr:cNvPr id="497" name="テキスト ボックス 496"/>
        <xdr:cNvSpPr txBox="1"/>
      </xdr:nvSpPr>
      <xdr:spPr>
        <a:xfrm>
          <a:off x="7594111" y="165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116269</xdr:rowOff>
    </xdr:from>
    <xdr:to>
      <xdr:col>36</xdr:col>
      <xdr:colOff>165100</xdr:colOff>
      <xdr:row>97</xdr:row>
      <xdr:rowOff>46419</xdr:rowOff>
    </xdr:to>
    <xdr:sp macro="" textlink="">
      <xdr:nvSpPr>
        <xdr:cNvPr id="498" name="楕円 497"/>
        <xdr:cNvSpPr/>
      </xdr:nvSpPr>
      <xdr:spPr>
        <a:xfrm>
          <a:off x="6921500" y="165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37546</xdr:rowOff>
    </xdr:from>
    <xdr:ext cx="534377" cy="259045"/>
    <xdr:sp macro="" textlink="">
      <xdr:nvSpPr>
        <xdr:cNvPr id="499" name="テキスト ボックス 498"/>
        <xdr:cNvSpPr txBox="1"/>
      </xdr:nvSpPr>
      <xdr:spPr>
        <a:xfrm>
          <a:off x="6705111" y="1666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132499</xdr:rowOff>
    </xdr:from>
    <xdr:to>
      <xdr:col>85</xdr:col>
      <xdr:colOff>127000</xdr:colOff>
      <xdr:row>38</xdr:row>
      <xdr:rowOff>13467</xdr:rowOff>
    </xdr:to>
    <xdr:cxnSp macro="">
      <xdr:nvCxnSpPr>
        <xdr:cNvPr id="526" name="直線コネクタ 525"/>
        <xdr:cNvCxnSpPr/>
      </xdr:nvCxnSpPr>
      <xdr:spPr>
        <a:xfrm flipV="1">
          <a:off x="15481300" y="6304699"/>
          <a:ext cx="838200" cy="22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13467</xdr:rowOff>
    </xdr:from>
    <xdr:to>
      <xdr:col>81</xdr:col>
      <xdr:colOff>50800</xdr:colOff>
      <xdr:row>38</xdr:row>
      <xdr:rowOff>80104</xdr:rowOff>
    </xdr:to>
    <xdr:cxnSp macro="">
      <xdr:nvCxnSpPr>
        <xdr:cNvPr id="529" name="直線コネクタ 528"/>
        <xdr:cNvCxnSpPr/>
      </xdr:nvCxnSpPr>
      <xdr:spPr>
        <a:xfrm flipV="1">
          <a:off x="14592300" y="6528567"/>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1" name="テキスト ボックス 530"/>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78549</xdr:rowOff>
    </xdr:from>
    <xdr:to>
      <xdr:col>76</xdr:col>
      <xdr:colOff>114300</xdr:colOff>
      <xdr:row>38</xdr:row>
      <xdr:rowOff>80104</xdr:rowOff>
    </xdr:to>
    <xdr:cxnSp macro="">
      <xdr:nvCxnSpPr>
        <xdr:cNvPr id="532" name="直線コネクタ 531"/>
        <xdr:cNvCxnSpPr/>
      </xdr:nvCxnSpPr>
      <xdr:spPr>
        <a:xfrm>
          <a:off x="13703300" y="6593649"/>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4" name="テキスト ボックス 533"/>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78549</xdr:rowOff>
    </xdr:from>
    <xdr:to>
      <xdr:col>71</xdr:col>
      <xdr:colOff>177800</xdr:colOff>
      <xdr:row>38</xdr:row>
      <xdr:rowOff>100952</xdr:rowOff>
    </xdr:to>
    <xdr:cxnSp macro="">
      <xdr:nvCxnSpPr>
        <xdr:cNvPr id="535" name="直線コネクタ 534"/>
        <xdr:cNvCxnSpPr/>
      </xdr:nvCxnSpPr>
      <xdr:spPr>
        <a:xfrm flipV="1">
          <a:off x="12814300" y="659364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macro="" textlink="">
      <xdr:nvSpPr>
        <xdr:cNvPr id="536" name="フローチャート: 判断 535"/>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28925</xdr:rowOff>
    </xdr:from>
    <xdr:ext cx="469744" cy="259045"/>
    <xdr:sp macro="" textlink="">
      <xdr:nvSpPr>
        <xdr:cNvPr id="537" name="テキスト ボックス 536"/>
        <xdr:cNvSpPr txBox="1"/>
      </xdr:nvSpPr>
      <xdr:spPr>
        <a:xfrm>
          <a:off x="13468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82979</xdr:rowOff>
    </xdr:from>
    <xdr:to>
      <xdr:col>67</xdr:col>
      <xdr:colOff>101600</xdr:colOff>
      <xdr:row>38</xdr:row>
      <xdr:rowOff>13129</xdr:rowOff>
    </xdr:to>
    <xdr:sp macro="" textlink="">
      <xdr:nvSpPr>
        <xdr:cNvPr id="538" name="フローチャート: 判断 537"/>
        <xdr:cNvSpPr/>
      </xdr:nvSpPr>
      <xdr:spPr>
        <a:xfrm>
          <a:off x="12763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29656</xdr:rowOff>
    </xdr:from>
    <xdr:ext cx="469744" cy="259045"/>
    <xdr:sp macro="" textlink="">
      <xdr:nvSpPr>
        <xdr:cNvPr id="539" name="テキスト ボックス 538"/>
        <xdr:cNvSpPr txBox="1"/>
      </xdr:nvSpPr>
      <xdr:spPr>
        <a:xfrm>
          <a:off x="12579428" y="620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81699</xdr:rowOff>
    </xdr:from>
    <xdr:to>
      <xdr:col>85</xdr:col>
      <xdr:colOff>177800</xdr:colOff>
      <xdr:row>37</xdr:row>
      <xdr:rowOff>11849</xdr:rowOff>
    </xdr:to>
    <xdr:sp macro="" textlink="">
      <xdr:nvSpPr>
        <xdr:cNvPr id="545" name="楕円 544"/>
        <xdr:cNvSpPr/>
      </xdr:nvSpPr>
      <xdr:spPr>
        <a:xfrm>
          <a:off x="16268700" y="62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104576</xdr:rowOff>
    </xdr:from>
    <xdr:ext cx="534377" cy="259045"/>
    <xdr:sp macro="" textlink="">
      <xdr:nvSpPr>
        <xdr:cNvPr id="546" name="災害復旧事業費該当値テキスト"/>
        <xdr:cNvSpPr txBox="1"/>
      </xdr:nvSpPr>
      <xdr:spPr>
        <a:xfrm>
          <a:off x="16370300" y="610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134117</xdr:rowOff>
    </xdr:from>
    <xdr:to>
      <xdr:col>81</xdr:col>
      <xdr:colOff>101600</xdr:colOff>
      <xdr:row>38</xdr:row>
      <xdr:rowOff>64267</xdr:rowOff>
    </xdr:to>
    <xdr:sp macro="" textlink="">
      <xdr:nvSpPr>
        <xdr:cNvPr id="547" name="楕円 546"/>
        <xdr:cNvSpPr/>
      </xdr:nvSpPr>
      <xdr:spPr>
        <a:xfrm>
          <a:off x="15430500" y="64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80794</xdr:rowOff>
    </xdr:from>
    <xdr:ext cx="469744" cy="259045"/>
    <xdr:sp macro="" textlink="">
      <xdr:nvSpPr>
        <xdr:cNvPr id="548" name="テキスト ボックス 547"/>
        <xdr:cNvSpPr txBox="1"/>
      </xdr:nvSpPr>
      <xdr:spPr>
        <a:xfrm>
          <a:off x="15246428" y="625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29304</xdr:rowOff>
    </xdr:from>
    <xdr:to>
      <xdr:col>76</xdr:col>
      <xdr:colOff>165100</xdr:colOff>
      <xdr:row>38</xdr:row>
      <xdr:rowOff>130904</xdr:rowOff>
    </xdr:to>
    <xdr:sp macro="" textlink="">
      <xdr:nvSpPr>
        <xdr:cNvPr id="549" name="楕円 548"/>
        <xdr:cNvSpPr/>
      </xdr:nvSpPr>
      <xdr:spPr>
        <a:xfrm>
          <a:off x="14541500" y="6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147431</xdr:rowOff>
    </xdr:from>
    <xdr:ext cx="469744" cy="259045"/>
    <xdr:sp macro="" textlink="">
      <xdr:nvSpPr>
        <xdr:cNvPr id="550" name="テキスト ボックス 549"/>
        <xdr:cNvSpPr txBox="1"/>
      </xdr:nvSpPr>
      <xdr:spPr>
        <a:xfrm>
          <a:off x="14357428" y="63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27749</xdr:rowOff>
    </xdr:from>
    <xdr:to>
      <xdr:col>72</xdr:col>
      <xdr:colOff>38100</xdr:colOff>
      <xdr:row>38</xdr:row>
      <xdr:rowOff>129349</xdr:rowOff>
    </xdr:to>
    <xdr:sp macro="" textlink="">
      <xdr:nvSpPr>
        <xdr:cNvPr id="551" name="楕円 550"/>
        <xdr:cNvSpPr/>
      </xdr:nvSpPr>
      <xdr:spPr>
        <a:xfrm>
          <a:off x="13652500" y="65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120476</xdr:rowOff>
    </xdr:from>
    <xdr:ext cx="469744" cy="259045"/>
    <xdr:sp macro="" textlink="">
      <xdr:nvSpPr>
        <xdr:cNvPr id="552" name="テキスト ボックス 551"/>
        <xdr:cNvSpPr txBox="1"/>
      </xdr:nvSpPr>
      <xdr:spPr>
        <a:xfrm>
          <a:off x="13468428" y="663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50152</xdr:rowOff>
    </xdr:from>
    <xdr:to>
      <xdr:col>67</xdr:col>
      <xdr:colOff>101600</xdr:colOff>
      <xdr:row>38</xdr:row>
      <xdr:rowOff>151752</xdr:rowOff>
    </xdr:to>
    <xdr:sp macro="" textlink="">
      <xdr:nvSpPr>
        <xdr:cNvPr id="553" name="楕円 552"/>
        <xdr:cNvSpPr/>
      </xdr:nvSpPr>
      <xdr:spPr>
        <a:xfrm>
          <a:off x="12763500" y="65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142879</xdr:rowOff>
    </xdr:from>
    <xdr:ext cx="469744" cy="259045"/>
    <xdr:sp macro="" textlink="">
      <xdr:nvSpPr>
        <xdr:cNvPr id="554" name="テキスト ボックス 553"/>
        <xdr:cNvSpPr txBox="1"/>
      </xdr:nvSpPr>
      <xdr:spPr>
        <a:xfrm>
          <a:off x="12579428" y="665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24665</xdr:rowOff>
    </xdr:from>
    <xdr:to>
      <xdr:col>85</xdr:col>
      <xdr:colOff>127000</xdr:colOff>
      <xdr:row>74</xdr:row>
      <xdr:rowOff>29384</xdr:rowOff>
    </xdr:to>
    <xdr:cxnSp macro="">
      <xdr:nvCxnSpPr>
        <xdr:cNvPr id="634" name="直線コネクタ 633"/>
        <xdr:cNvCxnSpPr/>
      </xdr:nvCxnSpPr>
      <xdr:spPr>
        <a:xfrm flipV="1">
          <a:off x="15481300" y="12711965"/>
          <a:ext cx="8382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4956</xdr:rowOff>
    </xdr:from>
    <xdr:to>
      <xdr:col>81</xdr:col>
      <xdr:colOff>50800</xdr:colOff>
      <xdr:row>74</xdr:row>
      <xdr:rowOff>29384</xdr:rowOff>
    </xdr:to>
    <xdr:cxnSp macro="">
      <xdr:nvCxnSpPr>
        <xdr:cNvPr id="637" name="直線コネクタ 636"/>
        <xdr:cNvCxnSpPr/>
      </xdr:nvCxnSpPr>
      <xdr:spPr>
        <a:xfrm>
          <a:off x="14592300" y="12692256"/>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146754</xdr:rowOff>
    </xdr:from>
    <xdr:to>
      <xdr:col>76</xdr:col>
      <xdr:colOff>114300</xdr:colOff>
      <xdr:row>74</xdr:row>
      <xdr:rowOff>4956</xdr:rowOff>
    </xdr:to>
    <xdr:cxnSp macro="">
      <xdr:nvCxnSpPr>
        <xdr:cNvPr id="640" name="直線コネクタ 639"/>
        <xdr:cNvCxnSpPr/>
      </xdr:nvCxnSpPr>
      <xdr:spPr>
        <a:xfrm>
          <a:off x="13703300" y="12662604"/>
          <a:ext cx="8890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115925</xdr:rowOff>
    </xdr:from>
    <xdr:to>
      <xdr:col>71</xdr:col>
      <xdr:colOff>177800</xdr:colOff>
      <xdr:row>73</xdr:row>
      <xdr:rowOff>146754</xdr:rowOff>
    </xdr:to>
    <xdr:cxnSp macro="">
      <xdr:nvCxnSpPr>
        <xdr:cNvPr id="643" name="直線コネクタ 642"/>
        <xdr:cNvCxnSpPr/>
      </xdr:nvCxnSpPr>
      <xdr:spPr>
        <a:xfrm>
          <a:off x="12814300" y="12631775"/>
          <a:ext cx="889000" cy="3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macro="" textlink="">
      <xdr:nvSpPr>
        <xdr:cNvPr id="644" name="フローチャート: 判断 643"/>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102401</xdr:rowOff>
    </xdr:from>
    <xdr:ext cx="534377" cy="259045"/>
    <xdr:sp macro="" textlink="">
      <xdr:nvSpPr>
        <xdr:cNvPr id="645" name="テキスト ボックス 644"/>
        <xdr:cNvSpPr txBox="1"/>
      </xdr:nvSpPr>
      <xdr:spPr>
        <a:xfrm>
          <a:off x="13436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14572</xdr:rowOff>
    </xdr:from>
    <xdr:to>
      <xdr:col>67</xdr:col>
      <xdr:colOff>101600</xdr:colOff>
      <xdr:row>74</xdr:row>
      <xdr:rowOff>116172</xdr:rowOff>
    </xdr:to>
    <xdr:sp macro="" textlink="">
      <xdr:nvSpPr>
        <xdr:cNvPr id="646" name="フローチャート: 判断 645"/>
        <xdr:cNvSpPr/>
      </xdr:nvSpPr>
      <xdr:spPr>
        <a:xfrm>
          <a:off x="12763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107299</xdr:rowOff>
    </xdr:from>
    <xdr:ext cx="534377" cy="259045"/>
    <xdr:sp macro="" textlink="">
      <xdr:nvSpPr>
        <xdr:cNvPr id="647" name="テキスト ボックス 646"/>
        <xdr:cNvSpPr txBox="1"/>
      </xdr:nvSpPr>
      <xdr:spPr>
        <a:xfrm>
          <a:off x="12547111" y="12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145315</xdr:rowOff>
    </xdr:from>
    <xdr:to>
      <xdr:col>85</xdr:col>
      <xdr:colOff>177800</xdr:colOff>
      <xdr:row>74</xdr:row>
      <xdr:rowOff>75465</xdr:rowOff>
    </xdr:to>
    <xdr:sp macro="" textlink="">
      <xdr:nvSpPr>
        <xdr:cNvPr id="653" name="楕円 652"/>
        <xdr:cNvSpPr/>
      </xdr:nvSpPr>
      <xdr:spPr>
        <a:xfrm>
          <a:off x="16268700" y="1266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168192</xdr:rowOff>
    </xdr:from>
    <xdr:ext cx="534377" cy="259045"/>
    <xdr:sp macro="" textlink="">
      <xdr:nvSpPr>
        <xdr:cNvPr id="654" name="公債費該当値テキスト"/>
        <xdr:cNvSpPr txBox="1"/>
      </xdr:nvSpPr>
      <xdr:spPr>
        <a:xfrm>
          <a:off x="16370300" y="12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150034</xdr:rowOff>
    </xdr:from>
    <xdr:to>
      <xdr:col>81</xdr:col>
      <xdr:colOff>101600</xdr:colOff>
      <xdr:row>74</xdr:row>
      <xdr:rowOff>80184</xdr:rowOff>
    </xdr:to>
    <xdr:sp macro="" textlink="">
      <xdr:nvSpPr>
        <xdr:cNvPr id="655" name="楕円 654"/>
        <xdr:cNvSpPr/>
      </xdr:nvSpPr>
      <xdr:spPr>
        <a:xfrm>
          <a:off x="15430500" y="126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96711</xdr:rowOff>
    </xdr:from>
    <xdr:ext cx="534377" cy="259045"/>
    <xdr:sp macro="" textlink="">
      <xdr:nvSpPr>
        <xdr:cNvPr id="656" name="テキスト ボックス 655"/>
        <xdr:cNvSpPr txBox="1"/>
      </xdr:nvSpPr>
      <xdr:spPr>
        <a:xfrm>
          <a:off x="15214111" y="1244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125606</xdr:rowOff>
    </xdr:from>
    <xdr:to>
      <xdr:col>76</xdr:col>
      <xdr:colOff>165100</xdr:colOff>
      <xdr:row>74</xdr:row>
      <xdr:rowOff>55756</xdr:rowOff>
    </xdr:to>
    <xdr:sp macro="" textlink="">
      <xdr:nvSpPr>
        <xdr:cNvPr id="657" name="楕円 656"/>
        <xdr:cNvSpPr/>
      </xdr:nvSpPr>
      <xdr:spPr>
        <a:xfrm>
          <a:off x="14541500" y="1264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72283</xdr:rowOff>
    </xdr:from>
    <xdr:ext cx="534377" cy="259045"/>
    <xdr:sp macro="" textlink="">
      <xdr:nvSpPr>
        <xdr:cNvPr id="658" name="テキスト ボックス 657"/>
        <xdr:cNvSpPr txBox="1"/>
      </xdr:nvSpPr>
      <xdr:spPr>
        <a:xfrm>
          <a:off x="14325111" y="1241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95954</xdr:rowOff>
    </xdr:from>
    <xdr:to>
      <xdr:col>72</xdr:col>
      <xdr:colOff>38100</xdr:colOff>
      <xdr:row>74</xdr:row>
      <xdr:rowOff>26104</xdr:rowOff>
    </xdr:to>
    <xdr:sp macro="" textlink="">
      <xdr:nvSpPr>
        <xdr:cNvPr id="659" name="楕円 658"/>
        <xdr:cNvSpPr/>
      </xdr:nvSpPr>
      <xdr:spPr>
        <a:xfrm>
          <a:off x="13652500" y="126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42631</xdr:rowOff>
    </xdr:from>
    <xdr:ext cx="534377" cy="259045"/>
    <xdr:sp macro="" textlink="">
      <xdr:nvSpPr>
        <xdr:cNvPr id="660" name="テキスト ボックス 659"/>
        <xdr:cNvSpPr txBox="1"/>
      </xdr:nvSpPr>
      <xdr:spPr>
        <a:xfrm>
          <a:off x="13436111" y="123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65125</xdr:rowOff>
    </xdr:from>
    <xdr:to>
      <xdr:col>67</xdr:col>
      <xdr:colOff>101600</xdr:colOff>
      <xdr:row>73</xdr:row>
      <xdr:rowOff>166725</xdr:rowOff>
    </xdr:to>
    <xdr:sp macro="" textlink="">
      <xdr:nvSpPr>
        <xdr:cNvPr id="661" name="楕円 660"/>
        <xdr:cNvSpPr/>
      </xdr:nvSpPr>
      <xdr:spPr>
        <a:xfrm>
          <a:off x="12763500" y="125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11802</xdr:rowOff>
    </xdr:from>
    <xdr:ext cx="534377" cy="259045"/>
    <xdr:sp macro="" textlink="">
      <xdr:nvSpPr>
        <xdr:cNvPr id="662" name="テキスト ボックス 661"/>
        <xdr:cNvSpPr txBox="1"/>
      </xdr:nvSpPr>
      <xdr:spPr>
        <a:xfrm>
          <a:off x="12547111" y="123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157631</xdr:rowOff>
    </xdr:from>
    <xdr:to>
      <xdr:col>85</xdr:col>
      <xdr:colOff>127000</xdr:colOff>
      <xdr:row>98</xdr:row>
      <xdr:rowOff>88475</xdr:rowOff>
    </xdr:to>
    <xdr:cxnSp macro="">
      <xdr:nvCxnSpPr>
        <xdr:cNvPr id="689" name="直線コネクタ 688"/>
        <xdr:cNvCxnSpPr/>
      </xdr:nvCxnSpPr>
      <xdr:spPr>
        <a:xfrm flipV="1">
          <a:off x="15481300" y="16788281"/>
          <a:ext cx="838200" cy="10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73982</xdr:rowOff>
    </xdr:from>
    <xdr:to>
      <xdr:col>81</xdr:col>
      <xdr:colOff>50800</xdr:colOff>
      <xdr:row>98</xdr:row>
      <xdr:rowOff>88475</xdr:rowOff>
    </xdr:to>
    <xdr:cxnSp macro="">
      <xdr:nvCxnSpPr>
        <xdr:cNvPr id="692" name="直線コネクタ 691"/>
        <xdr:cNvCxnSpPr/>
      </xdr:nvCxnSpPr>
      <xdr:spPr>
        <a:xfrm>
          <a:off x="14592300" y="16876082"/>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73982</xdr:rowOff>
    </xdr:from>
    <xdr:to>
      <xdr:col>76</xdr:col>
      <xdr:colOff>114300</xdr:colOff>
      <xdr:row>98</xdr:row>
      <xdr:rowOff>96340</xdr:rowOff>
    </xdr:to>
    <xdr:cxnSp macro="">
      <xdr:nvCxnSpPr>
        <xdr:cNvPr id="695" name="直線コネクタ 694"/>
        <xdr:cNvCxnSpPr/>
      </xdr:nvCxnSpPr>
      <xdr:spPr>
        <a:xfrm flipV="1">
          <a:off x="13703300" y="16876082"/>
          <a:ext cx="889000" cy="2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96340</xdr:rowOff>
    </xdr:from>
    <xdr:to>
      <xdr:col>71</xdr:col>
      <xdr:colOff>177800</xdr:colOff>
      <xdr:row>98</xdr:row>
      <xdr:rowOff>106598</xdr:rowOff>
    </xdr:to>
    <xdr:cxnSp macro="">
      <xdr:nvCxnSpPr>
        <xdr:cNvPr id="698" name="直線コネクタ 697"/>
        <xdr:cNvCxnSpPr/>
      </xdr:nvCxnSpPr>
      <xdr:spPr>
        <a:xfrm flipV="1">
          <a:off x="12814300" y="16898440"/>
          <a:ext cx="889000" cy="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9" name="フローチャート: 判断 698"/>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700" name="テキスト ボックス 699"/>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701" name="フローチャート: 判断 700"/>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702" name="テキスト ボックス 701"/>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106831</xdr:rowOff>
    </xdr:from>
    <xdr:to>
      <xdr:col>85</xdr:col>
      <xdr:colOff>177800</xdr:colOff>
      <xdr:row>98</xdr:row>
      <xdr:rowOff>36981</xdr:rowOff>
    </xdr:to>
    <xdr:sp macro="" textlink="">
      <xdr:nvSpPr>
        <xdr:cNvPr id="708" name="楕円 707"/>
        <xdr:cNvSpPr/>
      </xdr:nvSpPr>
      <xdr:spPr>
        <a:xfrm>
          <a:off x="16268700" y="1673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85258</xdr:rowOff>
    </xdr:from>
    <xdr:ext cx="534377" cy="259045"/>
    <xdr:sp macro="" textlink="">
      <xdr:nvSpPr>
        <xdr:cNvPr id="709" name="積立金該当値テキスト"/>
        <xdr:cNvSpPr txBox="1"/>
      </xdr:nvSpPr>
      <xdr:spPr>
        <a:xfrm>
          <a:off x="16370300" y="1671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37675</xdr:rowOff>
    </xdr:from>
    <xdr:to>
      <xdr:col>81</xdr:col>
      <xdr:colOff>101600</xdr:colOff>
      <xdr:row>98</xdr:row>
      <xdr:rowOff>139275</xdr:rowOff>
    </xdr:to>
    <xdr:sp macro="" textlink="">
      <xdr:nvSpPr>
        <xdr:cNvPr id="710" name="楕円 709"/>
        <xdr:cNvSpPr/>
      </xdr:nvSpPr>
      <xdr:spPr>
        <a:xfrm>
          <a:off x="15430500" y="168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130402</xdr:rowOff>
    </xdr:from>
    <xdr:ext cx="469744" cy="259045"/>
    <xdr:sp macro="" textlink="">
      <xdr:nvSpPr>
        <xdr:cNvPr id="711" name="テキスト ボックス 710"/>
        <xdr:cNvSpPr txBox="1"/>
      </xdr:nvSpPr>
      <xdr:spPr>
        <a:xfrm>
          <a:off x="15246428" y="169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23182</xdr:rowOff>
    </xdr:from>
    <xdr:to>
      <xdr:col>76</xdr:col>
      <xdr:colOff>165100</xdr:colOff>
      <xdr:row>98</xdr:row>
      <xdr:rowOff>124782</xdr:rowOff>
    </xdr:to>
    <xdr:sp macro="" textlink="">
      <xdr:nvSpPr>
        <xdr:cNvPr id="712" name="楕円 711"/>
        <xdr:cNvSpPr/>
      </xdr:nvSpPr>
      <xdr:spPr>
        <a:xfrm>
          <a:off x="14541500" y="1682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115909</xdr:rowOff>
    </xdr:from>
    <xdr:ext cx="469744" cy="259045"/>
    <xdr:sp macro="" textlink="">
      <xdr:nvSpPr>
        <xdr:cNvPr id="713" name="テキスト ボックス 712"/>
        <xdr:cNvSpPr txBox="1"/>
      </xdr:nvSpPr>
      <xdr:spPr>
        <a:xfrm>
          <a:off x="14357428" y="1691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45540</xdr:rowOff>
    </xdr:from>
    <xdr:to>
      <xdr:col>72</xdr:col>
      <xdr:colOff>38100</xdr:colOff>
      <xdr:row>98</xdr:row>
      <xdr:rowOff>147140</xdr:rowOff>
    </xdr:to>
    <xdr:sp macro="" textlink="">
      <xdr:nvSpPr>
        <xdr:cNvPr id="714" name="楕円 713"/>
        <xdr:cNvSpPr/>
      </xdr:nvSpPr>
      <xdr:spPr>
        <a:xfrm>
          <a:off x="13652500" y="168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138267</xdr:rowOff>
    </xdr:from>
    <xdr:ext cx="469744" cy="259045"/>
    <xdr:sp macro="" textlink="">
      <xdr:nvSpPr>
        <xdr:cNvPr id="715" name="テキスト ボックス 714"/>
        <xdr:cNvSpPr txBox="1"/>
      </xdr:nvSpPr>
      <xdr:spPr>
        <a:xfrm>
          <a:off x="13468428" y="1694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55798</xdr:rowOff>
    </xdr:from>
    <xdr:to>
      <xdr:col>67</xdr:col>
      <xdr:colOff>101600</xdr:colOff>
      <xdr:row>98</xdr:row>
      <xdr:rowOff>157398</xdr:rowOff>
    </xdr:to>
    <xdr:sp macro="" textlink="">
      <xdr:nvSpPr>
        <xdr:cNvPr id="716" name="楕円 715"/>
        <xdr:cNvSpPr/>
      </xdr:nvSpPr>
      <xdr:spPr>
        <a:xfrm>
          <a:off x="12763500" y="168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148525</xdr:rowOff>
    </xdr:from>
    <xdr:ext cx="469744" cy="259045"/>
    <xdr:sp macro="" textlink="">
      <xdr:nvSpPr>
        <xdr:cNvPr id="717" name="テキスト ボックス 716"/>
        <xdr:cNvSpPr txBox="1"/>
      </xdr:nvSpPr>
      <xdr:spPr>
        <a:xfrm>
          <a:off x="12579428" y="169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86756</xdr:rowOff>
    </xdr:from>
    <xdr:to>
      <xdr:col>116</xdr:col>
      <xdr:colOff>63500</xdr:colOff>
      <xdr:row>37</xdr:row>
      <xdr:rowOff>131425</xdr:rowOff>
    </xdr:to>
    <xdr:cxnSp macro="">
      <xdr:nvCxnSpPr>
        <xdr:cNvPr id="744" name="直線コネクタ 743"/>
        <xdr:cNvCxnSpPr/>
      </xdr:nvCxnSpPr>
      <xdr:spPr>
        <a:xfrm flipV="1">
          <a:off x="21323300" y="6430406"/>
          <a:ext cx="8382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131425</xdr:rowOff>
    </xdr:from>
    <xdr:to>
      <xdr:col>111</xdr:col>
      <xdr:colOff>177800</xdr:colOff>
      <xdr:row>38</xdr:row>
      <xdr:rowOff>12873</xdr:rowOff>
    </xdr:to>
    <xdr:cxnSp macro="">
      <xdr:nvCxnSpPr>
        <xdr:cNvPr id="747" name="直線コネクタ 746"/>
        <xdr:cNvCxnSpPr/>
      </xdr:nvCxnSpPr>
      <xdr:spPr>
        <a:xfrm flipV="1">
          <a:off x="20434300" y="6475075"/>
          <a:ext cx="889000" cy="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12873</xdr:rowOff>
    </xdr:from>
    <xdr:to>
      <xdr:col>107</xdr:col>
      <xdr:colOff>50800</xdr:colOff>
      <xdr:row>38</xdr:row>
      <xdr:rowOff>66228</xdr:rowOff>
    </xdr:to>
    <xdr:cxnSp macro="">
      <xdr:nvCxnSpPr>
        <xdr:cNvPr id="750" name="直線コネクタ 749"/>
        <xdr:cNvCxnSpPr/>
      </xdr:nvCxnSpPr>
      <xdr:spPr>
        <a:xfrm flipV="1">
          <a:off x="19545300" y="6527973"/>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66228</xdr:rowOff>
    </xdr:from>
    <xdr:to>
      <xdr:col>102</xdr:col>
      <xdr:colOff>114300</xdr:colOff>
      <xdr:row>38</xdr:row>
      <xdr:rowOff>67554</xdr:rowOff>
    </xdr:to>
    <xdr:cxnSp macro="">
      <xdr:nvCxnSpPr>
        <xdr:cNvPr id="753" name="直線コネクタ 752"/>
        <xdr:cNvCxnSpPr/>
      </xdr:nvCxnSpPr>
      <xdr:spPr>
        <a:xfrm flipV="1">
          <a:off x="18656300" y="6581328"/>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5" name="テキスト ボックス 754"/>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7" name="テキスト ボックス 756"/>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35956</xdr:rowOff>
    </xdr:from>
    <xdr:to>
      <xdr:col>116</xdr:col>
      <xdr:colOff>114300</xdr:colOff>
      <xdr:row>37</xdr:row>
      <xdr:rowOff>137556</xdr:rowOff>
    </xdr:to>
    <xdr:sp macro="" textlink="">
      <xdr:nvSpPr>
        <xdr:cNvPr id="763" name="楕円 762"/>
        <xdr:cNvSpPr/>
      </xdr:nvSpPr>
      <xdr:spPr>
        <a:xfrm>
          <a:off x="22110700" y="63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58833</xdr:rowOff>
    </xdr:from>
    <xdr:ext cx="469744" cy="259045"/>
    <xdr:sp macro="" textlink="">
      <xdr:nvSpPr>
        <xdr:cNvPr id="764" name="投資及び出資金該当値テキスト"/>
        <xdr:cNvSpPr txBox="1"/>
      </xdr:nvSpPr>
      <xdr:spPr>
        <a:xfrm>
          <a:off x="22212300" y="623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80625</xdr:rowOff>
    </xdr:from>
    <xdr:to>
      <xdr:col>112</xdr:col>
      <xdr:colOff>38100</xdr:colOff>
      <xdr:row>38</xdr:row>
      <xdr:rowOff>10775</xdr:rowOff>
    </xdr:to>
    <xdr:sp macro="" textlink="">
      <xdr:nvSpPr>
        <xdr:cNvPr id="765" name="楕円 764"/>
        <xdr:cNvSpPr/>
      </xdr:nvSpPr>
      <xdr:spPr>
        <a:xfrm>
          <a:off x="21272500" y="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27302</xdr:rowOff>
    </xdr:from>
    <xdr:ext cx="469744" cy="259045"/>
    <xdr:sp macro="" textlink="">
      <xdr:nvSpPr>
        <xdr:cNvPr id="766" name="テキスト ボックス 765"/>
        <xdr:cNvSpPr txBox="1"/>
      </xdr:nvSpPr>
      <xdr:spPr>
        <a:xfrm>
          <a:off x="21088428" y="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133523</xdr:rowOff>
    </xdr:from>
    <xdr:to>
      <xdr:col>107</xdr:col>
      <xdr:colOff>101600</xdr:colOff>
      <xdr:row>38</xdr:row>
      <xdr:rowOff>63673</xdr:rowOff>
    </xdr:to>
    <xdr:sp macro="" textlink="">
      <xdr:nvSpPr>
        <xdr:cNvPr id="767" name="楕円 766"/>
        <xdr:cNvSpPr/>
      </xdr:nvSpPr>
      <xdr:spPr>
        <a:xfrm>
          <a:off x="20383500" y="64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54800</xdr:rowOff>
    </xdr:from>
    <xdr:ext cx="469744" cy="259045"/>
    <xdr:sp macro="" textlink="">
      <xdr:nvSpPr>
        <xdr:cNvPr id="768" name="テキスト ボックス 767"/>
        <xdr:cNvSpPr txBox="1"/>
      </xdr:nvSpPr>
      <xdr:spPr>
        <a:xfrm>
          <a:off x="20199428" y="656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15428</xdr:rowOff>
    </xdr:from>
    <xdr:to>
      <xdr:col>102</xdr:col>
      <xdr:colOff>165100</xdr:colOff>
      <xdr:row>38</xdr:row>
      <xdr:rowOff>117028</xdr:rowOff>
    </xdr:to>
    <xdr:sp macro="" textlink="">
      <xdr:nvSpPr>
        <xdr:cNvPr id="769" name="楕円 768"/>
        <xdr:cNvSpPr/>
      </xdr:nvSpPr>
      <xdr:spPr>
        <a:xfrm>
          <a:off x="19494500" y="65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108155</xdr:rowOff>
    </xdr:from>
    <xdr:ext cx="469744" cy="259045"/>
    <xdr:sp macro="" textlink="">
      <xdr:nvSpPr>
        <xdr:cNvPr id="770" name="テキスト ボックス 769"/>
        <xdr:cNvSpPr txBox="1"/>
      </xdr:nvSpPr>
      <xdr:spPr>
        <a:xfrm>
          <a:off x="19310428" y="662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16754</xdr:rowOff>
    </xdr:from>
    <xdr:to>
      <xdr:col>98</xdr:col>
      <xdr:colOff>38100</xdr:colOff>
      <xdr:row>38</xdr:row>
      <xdr:rowOff>118354</xdr:rowOff>
    </xdr:to>
    <xdr:sp macro="" textlink="">
      <xdr:nvSpPr>
        <xdr:cNvPr id="771" name="楕円 770"/>
        <xdr:cNvSpPr/>
      </xdr:nvSpPr>
      <xdr:spPr>
        <a:xfrm>
          <a:off x="18605500" y="653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109481</xdr:rowOff>
    </xdr:from>
    <xdr:ext cx="469744" cy="259045"/>
    <xdr:sp macro="" textlink="">
      <xdr:nvSpPr>
        <xdr:cNvPr id="772" name="テキスト ボックス 771"/>
        <xdr:cNvSpPr txBox="1"/>
      </xdr:nvSpPr>
      <xdr:spPr>
        <a:xfrm>
          <a:off x="18421428" y="662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27305</xdr:rowOff>
    </xdr:from>
    <xdr:to>
      <xdr:col>116</xdr:col>
      <xdr:colOff>63500</xdr:colOff>
      <xdr:row>59</xdr:row>
      <xdr:rowOff>29781</xdr:rowOff>
    </xdr:to>
    <xdr:cxnSp macro="">
      <xdr:nvCxnSpPr>
        <xdr:cNvPr id="801" name="直線コネクタ 800"/>
        <xdr:cNvCxnSpPr/>
      </xdr:nvCxnSpPr>
      <xdr:spPr>
        <a:xfrm flipV="1">
          <a:off x="21323300" y="10142855"/>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27495</xdr:rowOff>
    </xdr:from>
    <xdr:to>
      <xdr:col>111</xdr:col>
      <xdr:colOff>177800</xdr:colOff>
      <xdr:row>59</xdr:row>
      <xdr:rowOff>29781</xdr:rowOff>
    </xdr:to>
    <xdr:cxnSp macro="">
      <xdr:nvCxnSpPr>
        <xdr:cNvPr id="804" name="直線コネクタ 803"/>
        <xdr:cNvCxnSpPr/>
      </xdr:nvCxnSpPr>
      <xdr:spPr>
        <a:xfrm>
          <a:off x="20434300" y="101430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27495</xdr:rowOff>
    </xdr:from>
    <xdr:to>
      <xdr:col>107</xdr:col>
      <xdr:colOff>50800</xdr:colOff>
      <xdr:row>59</xdr:row>
      <xdr:rowOff>27648</xdr:rowOff>
    </xdr:to>
    <xdr:cxnSp macro="">
      <xdr:nvCxnSpPr>
        <xdr:cNvPr id="807" name="直線コネクタ 806"/>
        <xdr:cNvCxnSpPr/>
      </xdr:nvCxnSpPr>
      <xdr:spPr>
        <a:xfrm flipV="1">
          <a:off x="19545300" y="10143045"/>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27648</xdr:rowOff>
    </xdr:from>
    <xdr:to>
      <xdr:col>102</xdr:col>
      <xdr:colOff>114300</xdr:colOff>
      <xdr:row>59</xdr:row>
      <xdr:rowOff>29934</xdr:rowOff>
    </xdr:to>
    <xdr:cxnSp macro="">
      <xdr:nvCxnSpPr>
        <xdr:cNvPr id="810" name="直線コネクタ 809"/>
        <xdr:cNvCxnSpPr/>
      </xdr:nvCxnSpPr>
      <xdr:spPr>
        <a:xfrm flipV="1">
          <a:off x="18656300" y="101431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11" name="フローチャート: 判断 810"/>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12" name="テキスト ボックス 811"/>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13" name="フローチャート: 判断 812"/>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14" name="テキスト ボックス 813"/>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147955</xdr:rowOff>
    </xdr:from>
    <xdr:to>
      <xdr:col>116</xdr:col>
      <xdr:colOff>114300</xdr:colOff>
      <xdr:row>59</xdr:row>
      <xdr:rowOff>78105</xdr:rowOff>
    </xdr:to>
    <xdr:sp macro="" textlink="">
      <xdr:nvSpPr>
        <xdr:cNvPr id="820" name="楕円 819"/>
        <xdr:cNvSpPr/>
      </xdr:nvSpPr>
      <xdr:spPr>
        <a:xfrm>
          <a:off x="221107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62882</xdr:rowOff>
    </xdr:from>
    <xdr:ext cx="378565" cy="259045"/>
    <xdr:sp macro="" textlink="">
      <xdr:nvSpPr>
        <xdr:cNvPr id="821" name="貸付金該当値テキスト"/>
        <xdr:cNvSpPr txBox="1"/>
      </xdr:nvSpPr>
      <xdr:spPr>
        <a:xfrm>
          <a:off x="22212300" y="10006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150431</xdr:rowOff>
    </xdr:from>
    <xdr:to>
      <xdr:col>112</xdr:col>
      <xdr:colOff>38100</xdr:colOff>
      <xdr:row>59</xdr:row>
      <xdr:rowOff>80581</xdr:rowOff>
    </xdr:to>
    <xdr:sp macro="" textlink="">
      <xdr:nvSpPr>
        <xdr:cNvPr id="822" name="楕円 821"/>
        <xdr:cNvSpPr/>
      </xdr:nvSpPr>
      <xdr:spPr>
        <a:xfrm>
          <a:off x="21272500" y="100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71708</xdr:rowOff>
    </xdr:from>
    <xdr:ext cx="378565" cy="259045"/>
    <xdr:sp macro="" textlink="">
      <xdr:nvSpPr>
        <xdr:cNvPr id="823" name="テキスト ボックス 822"/>
        <xdr:cNvSpPr txBox="1"/>
      </xdr:nvSpPr>
      <xdr:spPr>
        <a:xfrm>
          <a:off x="21134017" y="10187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148145</xdr:rowOff>
    </xdr:from>
    <xdr:to>
      <xdr:col>107</xdr:col>
      <xdr:colOff>101600</xdr:colOff>
      <xdr:row>59</xdr:row>
      <xdr:rowOff>78295</xdr:rowOff>
    </xdr:to>
    <xdr:sp macro="" textlink="">
      <xdr:nvSpPr>
        <xdr:cNvPr id="824" name="楕円 823"/>
        <xdr:cNvSpPr/>
      </xdr:nvSpPr>
      <xdr:spPr>
        <a:xfrm>
          <a:off x="20383500" y="100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69422</xdr:rowOff>
    </xdr:from>
    <xdr:ext cx="378565" cy="259045"/>
    <xdr:sp macro="" textlink="">
      <xdr:nvSpPr>
        <xdr:cNvPr id="825" name="テキスト ボックス 824"/>
        <xdr:cNvSpPr txBox="1"/>
      </xdr:nvSpPr>
      <xdr:spPr>
        <a:xfrm>
          <a:off x="20245017" y="10184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148298</xdr:rowOff>
    </xdr:from>
    <xdr:to>
      <xdr:col>102</xdr:col>
      <xdr:colOff>165100</xdr:colOff>
      <xdr:row>59</xdr:row>
      <xdr:rowOff>78448</xdr:rowOff>
    </xdr:to>
    <xdr:sp macro="" textlink="">
      <xdr:nvSpPr>
        <xdr:cNvPr id="826" name="楕円 825"/>
        <xdr:cNvSpPr/>
      </xdr:nvSpPr>
      <xdr:spPr>
        <a:xfrm>
          <a:off x="19494500" y="1009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69575</xdr:rowOff>
    </xdr:from>
    <xdr:ext cx="378565" cy="259045"/>
    <xdr:sp macro="" textlink="">
      <xdr:nvSpPr>
        <xdr:cNvPr id="827" name="テキスト ボックス 826"/>
        <xdr:cNvSpPr txBox="1"/>
      </xdr:nvSpPr>
      <xdr:spPr>
        <a:xfrm>
          <a:off x="19356017" y="10185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150584</xdr:rowOff>
    </xdr:from>
    <xdr:to>
      <xdr:col>98</xdr:col>
      <xdr:colOff>38100</xdr:colOff>
      <xdr:row>59</xdr:row>
      <xdr:rowOff>80734</xdr:rowOff>
    </xdr:to>
    <xdr:sp macro="" textlink="">
      <xdr:nvSpPr>
        <xdr:cNvPr id="828" name="楕円 827"/>
        <xdr:cNvSpPr/>
      </xdr:nvSpPr>
      <xdr:spPr>
        <a:xfrm>
          <a:off x="18605500" y="100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71861</xdr:rowOff>
    </xdr:from>
    <xdr:ext cx="378565" cy="259045"/>
    <xdr:sp macro="" textlink="">
      <xdr:nvSpPr>
        <xdr:cNvPr id="829" name="テキスト ボックス 828"/>
        <xdr:cNvSpPr txBox="1"/>
      </xdr:nvSpPr>
      <xdr:spPr>
        <a:xfrm>
          <a:off x="18467017" y="1018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103673</xdr:rowOff>
    </xdr:from>
    <xdr:to>
      <xdr:col>116</xdr:col>
      <xdr:colOff>63500</xdr:colOff>
      <xdr:row>75</xdr:row>
      <xdr:rowOff>129299</xdr:rowOff>
    </xdr:to>
    <xdr:cxnSp macro="">
      <xdr:nvCxnSpPr>
        <xdr:cNvPr id="857" name="直線コネクタ 856"/>
        <xdr:cNvCxnSpPr/>
      </xdr:nvCxnSpPr>
      <xdr:spPr>
        <a:xfrm>
          <a:off x="21323300" y="12962423"/>
          <a:ext cx="8382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103673</xdr:rowOff>
    </xdr:from>
    <xdr:to>
      <xdr:col>111</xdr:col>
      <xdr:colOff>177800</xdr:colOff>
      <xdr:row>75</xdr:row>
      <xdr:rowOff>104427</xdr:rowOff>
    </xdr:to>
    <xdr:cxnSp macro="">
      <xdr:nvCxnSpPr>
        <xdr:cNvPr id="860" name="直線コネクタ 859"/>
        <xdr:cNvCxnSpPr/>
      </xdr:nvCxnSpPr>
      <xdr:spPr>
        <a:xfrm flipV="1">
          <a:off x="20434300" y="12962423"/>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104427</xdr:rowOff>
    </xdr:from>
    <xdr:to>
      <xdr:col>107</xdr:col>
      <xdr:colOff>50800</xdr:colOff>
      <xdr:row>75</xdr:row>
      <xdr:rowOff>113936</xdr:rowOff>
    </xdr:to>
    <xdr:cxnSp macro="">
      <xdr:nvCxnSpPr>
        <xdr:cNvPr id="863" name="直線コネクタ 862"/>
        <xdr:cNvCxnSpPr/>
      </xdr:nvCxnSpPr>
      <xdr:spPr>
        <a:xfrm flipV="1">
          <a:off x="19545300" y="12963177"/>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113936</xdr:rowOff>
    </xdr:from>
    <xdr:to>
      <xdr:col>102</xdr:col>
      <xdr:colOff>114300</xdr:colOff>
      <xdr:row>75</xdr:row>
      <xdr:rowOff>135059</xdr:rowOff>
    </xdr:to>
    <xdr:cxnSp macro="">
      <xdr:nvCxnSpPr>
        <xdr:cNvPr id="866" name="直線コネクタ 865"/>
        <xdr:cNvCxnSpPr/>
      </xdr:nvCxnSpPr>
      <xdr:spPr>
        <a:xfrm flipV="1">
          <a:off x="18656300" y="12972686"/>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84968</xdr:rowOff>
    </xdr:from>
    <xdr:to>
      <xdr:col>102</xdr:col>
      <xdr:colOff>165100</xdr:colOff>
      <xdr:row>76</xdr:row>
      <xdr:rowOff>15118</xdr:rowOff>
    </xdr:to>
    <xdr:sp macro="" textlink="">
      <xdr:nvSpPr>
        <xdr:cNvPr id="867" name="フローチャート: 判断 866"/>
        <xdr:cNvSpPr/>
      </xdr:nvSpPr>
      <xdr:spPr>
        <a:xfrm>
          <a:off x="19494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6245</xdr:rowOff>
    </xdr:from>
    <xdr:ext cx="534377" cy="259045"/>
    <xdr:sp macro="" textlink="">
      <xdr:nvSpPr>
        <xdr:cNvPr id="868" name="テキスト ボックス 867"/>
        <xdr:cNvSpPr txBox="1"/>
      </xdr:nvSpPr>
      <xdr:spPr>
        <a:xfrm>
          <a:off x="19278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121818</xdr:rowOff>
    </xdr:from>
    <xdr:to>
      <xdr:col>98</xdr:col>
      <xdr:colOff>38100</xdr:colOff>
      <xdr:row>75</xdr:row>
      <xdr:rowOff>51968</xdr:rowOff>
    </xdr:to>
    <xdr:sp macro="" textlink="">
      <xdr:nvSpPr>
        <xdr:cNvPr id="869" name="フローチャート: 判断 868"/>
        <xdr:cNvSpPr/>
      </xdr:nvSpPr>
      <xdr:spPr>
        <a:xfrm>
          <a:off x="18605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68495</xdr:rowOff>
    </xdr:from>
    <xdr:ext cx="534377" cy="259045"/>
    <xdr:sp macro="" textlink="">
      <xdr:nvSpPr>
        <xdr:cNvPr id="870" name="テキスト ボックス 869"/>
        <xdr:cNvSpPr txBox="1"/>
      </xdr:nvSpPr>
      <xdr:spPr>
        <a:xfrm>
          <a:off x="18389111" y="125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78499</xdr:rowOff>
    </xdr:from>
    <xdr:to>
      <xdr:col>116</xdr:col>
      <xdr:colOff>114300</xdr:colOff>
      <xdr:row>76</xdr:row>
      <xdr:rowOff>8649</xdr:rowOff>
    </xdr:to>
    <xdr:sp macro="" textlink="">
      <xdr:nvSpPr>
        <xdr:cNvPr id="876" name="楕円 875"/>
        <xdr:cNvSpPr/>
      </xdr:nvSpPr>
      <xdr:spPr>
        <a:xfrm>
          <a:off x="22110700" y="129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101376</xdr:rowOff>
    </xdr:from>
    <xdr:ext cx="534377" cy="259045"/>
    <xdr:sp macro="" textlink="">
      <xdr:nvSpPr>
        <xdr:cNvPr id="877" name="繰出金該当値テキスト"/>
        <xdr:cNvSpPr txBox="1"/>
      </xdr:nvSpPr>
      <xdr:spPr>
        <a:xfrm>
          <a:off x="22212300" y="1278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52873</xdr:rowOff>
    </xdr:from>
    <xdr:to>
      <xdr:col>112</xdr:col>
      <xdr:colOff>38100</xdr:colOff>
      <xdr:row>75</xdr:row>
      <xdr:rowOff>154473</xdr:rowOff>
    </xdr:to>
    <xdr:sp macro="" textlink="">
      <xdr:nvSpPr>
        <xdr:cNvPr id="878" name="楕円 877"/>
        <xdr:cNvSpPr/>
      </xdr:nvSpPr>
      <xdr:spPr>
        <a:xfrm>
          <a:off x="21272500" y="1291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171000</xdr:rowOff>
    </xdr:from>
    <xdr:ext cx="534377" cy="259045"/>
    <xdr:sp macro="" textlink="">
      <xdr:nvSpPr>
        <xdr:cNvPr id="879" name="テキスト ボックス 878"/>
        <xdr:cNvSpPr txBox="1"/>
      </xdr:nvSpPr>
      <xdr:spPr>
        <a:xfrm>
          <a:off x="21056111" y="1268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53627</xdr:rowOff>
    </xdr:from>
    <xdr:to>
      <xdr:col>107</xdr:col>
      <xdr:colOff>101600</xdr:colOff>
      <xdr:row>75</xdr:row>
      <xdr:rowOff>155228</xdr:rowOff>
    </xdr:to>
    <xdr:sp macro="" textlink="">
      <xdr:nvSpPr>
        <xdr:cNvPr id="880" name="楕円 879"/>
        <xdr:cNvSpPr/>
      </xdr:nvSpPr>
      <xdr:spPr>
        <a:xfrm>
          <a:off x="20383500" y="129123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304</xdr:rowOff>
    </xdr:from>
    <xdr:ext cx="534377" cy="259045"/>
    <xdr:sp macro="" textlink="">
      <xdr:nvSpPr>
        <xdr:cNvPr id="881" name="テキスト ボックス 880"/>
        <xdr:cNvSpPr txBox="1"/>
      </xdr:nvSpPr>
      <xdr:spPr>
        <a:xfrm>
          <a:off x="20167111" y="1268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63136</xdr:rowOff>
    </xdr:from>
    <xdr:to>
      <xdr:col>102</xdr:col>
      <xdr:colOff>165100</xdr:colOff>
      <xdr:row>75</xdr:row>
      <xdr:rowOff>164737</xdr:rowOff>
    </xdr:to>
    <xdr:sp macro="" textlink="">
      <xdr:nvSpPr>
        <xdr:cNvPr id="882" name="楕円 881"/>
        <xdr:cNvSpPr/>
      </xdr:nvSpPr>
      <xdr:spPr>
        <a:xfrm>
          <a:off x="19494500" y="129218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9813</xdr:rowOff>
    </xdr:from>
    <xdr:ext cx="534377" cy="259045"/>
    <xdr:sp macro="" textlink="">
      <xdr:nvSpPr>
        <xdr:cNvPr id="883" name="テキスト ボックス 882"/>
        <xdr:cNvSpPr txBox="1"/>
      </xdr:nvSpPr>
      <xdr:spPr>
        <a:xfrm>
          <a:off x="19278111" y="1269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84259</xdr:rowOff>
    </xdr:from>
    <xdr:to>
      <xdr:col>98</xdr:col>
      <xdr:colOff>38100</xdr:colOff>
      <xdr:row>76</xdr:row>
      <xdr:rowOff>14408</xdr:rowOff>
    </xdr:to>
    <xdr:sp macro="" textlink="">
      <xdr:nvSpPr>
        <xdr:cNvPr id="884" name="楕円 883"/>
        <xdr:cNvSpPr/>
      </xdr:nvSpPr>
      <xdr:spPr>
        <a:xfrm>
          <a:off x="18605500" y="12943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5537</xdr:rowOff>
    </xdr:from>
    <xdr:ext cx="534377" cy="259045"/>
    <xdr:sp macro="" textlink="">
      <xdr:nvSpPr>
        <xdr:cNvPr id="885" name="テキスト ボックス 884"/>
        <xdr:cNvSpPr txBox="1"/>
      </xdr:nvSpPr>
      <xdr:spPr>
        <a:xfrm>
          <a:off x="18389111" y="1303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全国平均を大きく上回る水準で推移している。これは総合支所方式により支所職員の配置が多く、全体職員数が多いことに加え、ラスパイレス指数も高いことが要因の一つとなっている。前年度と比較すると、退職者数や職員数の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2,574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の減となっているものの、依然として類似団体平均と比較しても大きく上回っているため、引き続き「中津市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」に基づき、職員数の適正化を図り人件費の削減に努める。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年度は住民税非課税世帯等や子育て世帯への特別給付金などの支給があったため、前年度と比較して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16,589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円の増となっている。また、扶助費は、障害福祉費が増額する一方、少子化により児童福祉費が減額することから、横ばい推移することが見込まれるため、引き続き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基盤の確立に努める。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補助費等についてはプレミアム付商品券事業補助金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466,380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千円）が主な要因となり、前年度と比較して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ごみ処理施設の基幹改良事業の終了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となり、全国平均及び類似団体平均を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111811</xdr:rowOff>
    </xdr:from>
    <xdr:to>
      <xdr:col>24</xdr:col>
      <xdr:colOff>63500</xdr:colOff>
      <xdr:row>35</xdr:row>
      <xdr:rowOff>150216</xdr:rowOff>
    </xdr:to>
    <xdr:cxnSp macro="">
      <xdr:nvCxnSpPr>
        <xdr:cNvPr id="59" name="直線コネクタ 58"/>
        <xdr:cNvCxnSpPr/>
      </xdr:nvCxnSpPr>
      <xdr:spPr>
        <a:xfrm flipV="1">
          <a:off x="3797300" y="6112561"/>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150216</xdr:rowOff>
    </xdr:from>
    <xdr:to>
      <xdr:col>19</xdr:col>
      <xdr:colOff>177800</xdr:colOff>
      <xdr:row>35</xdr:row>
      <xdr:rowOff>160731</xdr:rowOff>
    </xdr:to>
    <xdr:cxnSp macro="">
      <xdr:nvCxnSpPr>
        <xdr:cNvPr id="62" name="直線コネクタ 61"/>
        <xdr:cNvCxnSpPr/>
      </xdr:nvCxnSpPr>
      <xdr:spPr>
        <a:xfrm flipV="1">
          <a:off x="2908300" y="6150966"/>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160731</xdr:rowOff>
    </xdr:from>
    <xdr:to>
      <xdr:col>15</xdr:col>
      <xdr:colOff>50800</xdr:colOff>
      <xdr:row>36</xdr:row>
      <xdr:rowOff>2540</xdr:rowOff>
    </xdr:to>
    <xdr:cxnSp macro="">
      <xdr:nvCxnSpPr>
        <xdr:cNvPr id="65" name="直線コネクタ 64"/>
        <xdr:cNvCxnSpPr/>
      </xdr:nvCxnSpPr>
      <xdr:spPr>
        <a:xfrm flipV="1">
          <a:off x="2019300" y="616148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130099</xdr:rowOff>
    </xdr:from>
    <xdr:to>
      <xdr:col>10</xdr:col>
      <xdr:colOff>114300</xdr:colOff>
      <xdr:row>36</xdr:row>
      <xdr:rowOff>2540</xdr:rowOff>
    </xdr:to>
    <xdr:cxnSp macro="">
      <xdr:nvCxnSpPr>
        <xdr:cNvPr id="68" name="直線コネクタ 67"/>
        <xdr:cNvCxnSpPr/>
      </xdr:nvCxnSpPr>
      <xdr:spPr>
        <a:xfrm>
          <a:off x="1130300" y="6130849"/>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70" name="テキスト ボックス 69"/>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41063</xdr:rowOff>
    </xdr:from>
    <xdr:ext cx="469744" cy="259045"/>
    <xdr:sp macro="" textlink="">
      <xdr:nvSpPr>
        <xdr:cNvPr id="72" name="テキスト ボックス 71"/>
        <xdr:cNvSpPr txBox="1"/>
      </xdr:nvSpPr>
      <xdr:spPr>
        <a:xfrm>
          <a:off x="895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61011</xdr:rowOff>
    </xdr:from>
    <xdr:to>
      <xdr:col>24</xdr:col>
      <xdr:colOff>114300</xdr:colOff>
      <xdr:row>35</xdr:row>
      <xdr:rowOff>162611</xdr:rowOff>
    </xdr:to>
    <xdr:sp macro="" textlink="">
      <xdr:nvSpPr>
        <xdr:cNvPr id="78" name="楕円 77"/>
        <xdr:cNvSpPr/>
      </xdr:nvSpPr>
      <xdr:spPr>
        <a:xfrm>
          <a:off x="4584700" y="60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39438</xdr:rowOff>
    </xdr:from>
    <xdr:ext cx="469744" cy="259045"/>
    <xdr:sp macro="" textlink="">
      <xdr:nvSpPr>
        <xdr:cNvPr id="79" name="議会費該当値テキスト"/>
        <xdr:cNvSpPr txBox="1"/>
      </xdr:nvSpPr>
      <xdr:spPr>
        <a:xfrm>
          <a:off x="4686300" y="604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99416</xdr:rowOff>
    </xdr:from>
    <xdr:to>
      <xdr:col>20</xdr:col>
      <xdr:colOff>38100</xdr:colOff>
      <xdr:row>36</xdr:row>
      <xdr:rowOff>29566</xdr:rowOff>
    </xdr:to>
    <xdr:sp macro="" textlink="">
      <xdr:nvSpPr>
        <xdr:cNvPr id="80" name="楕円 79"/>
        <xdr:cNvSpPr/>
      </xdr:nvSpPr>
      <xdr:spPr>
        <a:xfrm>
          <a:off x="3746500" y="61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20693</xdr:rowOff>
    </xdr:from>
    <xdr:ext cx="469744" cy="259045"/>
    <xdr:sp macro="" textlink="">
      <xdr:nvSpPr>
        <xdr:cNvPr id="81" name="テキスト ボックス 80"/>
        <xdr:cNvSpPr txBox="1"/>
      </xdr:nvSpPr>
      <xdr:spPr>
        <a:xfrm>
          <a:off x="3562428" y="61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109931</xdr:rowOff>
    </xdr:from>
    <xdr:to>
      <xdr:col>15</xdr:col>
      <xdr:colOff>101600</xdr:colOff>
      <xdr:row>36</xdr:row>
      <xdr:rowOff>40081</xdr:rowOff>
    </xdr:to>
    <xdr:sp macro="" textlink="">
      <xdr:nvSpPr>
        <xdr:cNvPr id="82" name="楕円 81"/>
        <xdr:cNvSpPr/>
      </xdr:nvSpPr>
      <xdr:spPr>
        <a:xfrm>
          <a:off x="2857500" y="61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31208</xdr:rowOff>
    </xdr:from>
    <xdr:ext cx="469744" cy="259045"/>
    <xdr:sp macro="" textlink="">
      <xdr:nvSpPr>
        <xdr:cNvPr id="83" name="テキスト ボックス 82"/>
        <xdr:cNvSpPr txBox="1"/>
      </xdr:nvSpPr>
      <xdr:spPr>
        <a:xfrm>
          <a:off x="2673428" y="620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123190</xdr:rowOff>
    </xdr:from>
    <xdr:to>
      <xdr:col>10</xdr:col>
      <xdr:colOff>165100</xdr:colOff>
      <xdr:row>36</xdr:row>
      <xdr:rowOff>53340</xdr:rowOff>
    </xdr:to>
    <xdr:sp macro="" textlink="">
      <xdr:nvSpPr>
        <xdr:cNvPr id="84" name="楕円 83"/>
        <xdr:cNvSpPr/>
      </xdr:nvSpPr>
      <xdr:spPr>
        <a:xfrm>
          <a:off x="1968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85" name="テキスト ボックス 84"/>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79299</xdr:rowOff>
    </xdr:from>
    <xdr:to>
      <xdr:col>6</xdr:col>
      <xdr:colOff>38100</xdr:colOff>
      <xdr:row>36</xdr:row>
      <xdr:rowOff>9449</xdr:rowOff>
    </xdr:to>
    <xdr:sp macro="" textlink="">
      <xdr:nvSpPr>
        <xdr:cNvPr id="86" name="楕円 85"/>
        <xdr:cNvSpPr/>
      </xdr:nvSpPr>
      <xdr:spPr>
        <a:xfrm>
          <a:off x="1079500" y="608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576</xdr:rowOff>
    </xdr:from>
    <xdr:ext cx="469744" cy="259045"/>
    <xdr:sp macro="" textlink="">
      <xdr:nvSpPr>
        <xdr:cNvPr id="87" name="テキスト ボックス 86"/>
        <xdr:cNvSpPr txBox="1"/>
      </xdr:nvSpPr>
      <xdr:spPr>
        <a:xfrm>
          <a:off x="895428" y="61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12841</xdr:rowOff>
    </xdr:from>
    <xdr:to>
      <xdr:col>24</xdr:col>
      <xdr:colOff>63500</xdr:colOff>
      <xdr:row>57</xdr:row>
      <xdr:rowOff>35728</xdr:rowOff>
    </xdr:to>
    <xdr:cxnSp macro="">
      <xdr:nvCxnSpPr>
        <xdr:cNvPr id="114" name="直線コネクタ 113"/>
        <xdr:cNvCxnSpPr/>
      </xdr:nvCxnSpPr>
      <xdr:spPr>
        <a:xfrm flipV="1">
          <a:off x="3797300" y="9785491"/>
          <a:ext cx="838200" cy="2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35728</xdr:rowOff>
    </xdr:from>
    <xdr:to>
      <xdr:col>19</xdr:col>
      <xdr:colOff>177800</xdr:colOff>
      <xdr:row>57</xdr:row>
      <xdr:rowOff>61496</xdr:rowOff>
    </xdr:to>
    <xdr:cxnSp macro="">
      <xdr:nvCxnSpPr>
        <xdr:cNvPr id="117" name="直線コネクタ 116"/>
        <xdr:cNvCxnSpPr/>
      </xdr:nvCxnSpPr>
      <xdr:spPr>
        <a:xfrm flipV="1">
          <a:off x="2908300" y="9808378"/>
          <a:ext cx="889000" cy="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121000</xdr:rowOff>
    </xdr:from>
    <xdr:to>
      <xdr:col>15</xdr:col>
      <xdr:colOff>50800</xdr:colOff>
      <xdr:row>57</xdr:row>
      <xdr:rowOff>61496</xdr:rowOff>
    </xdr:to>
    <xdr:cxnSp macro="">
      <xdr:nvCxnSpPr>
        <xdr:cNvPr id="120" name="直線コネクタ 119"/>
        <xdr:cNvCxnSpPr/>
      </xdr:nvCxnSpPr>
      <xdr:spPr>
        <a:xfrm>
          <a:off x="2019300" y="9379300"/>
          <a:ext cx="889000" cy="45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121000</xdr:rowOff>
    </xdr:from>
    <xdr:to>
      <xdr:col>10</xdr:col>
      <xdr:colOff>114300</xdr:colOff>
      <xdr:row>57</xdr:row>
      <xdr:rowOff>53276</xdr:rowOff>
    </xdr:to>
    <xdr:cxnSp macro="">
      <xdr:nvCxnSpPr>
        <xdr:cNvPr id="123" name="直線コネクタ 122"/>
        <xdr:cNvCxnSpPr/>
      </xdr:nvCxnSpPr>
      <xdr:spPr>
        <a:xfrm flipV="1">
          <a:off x="1130300" y="9379300"/>
          <a:ext cx="889000" cy="44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4" name="フローチャート: 判断 123"/>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5" name="テキスト ボックス 124"/>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6" name="フローチャート: 判断 125"/>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61930</xdr:rowOff>
    </xdr:from>
    <xdr:ext cx="534377" cy="259045"/>
    <xdr:sp macro="" textlink="">
      <xdr:nvSpPr>
        <xdr:cNvPr id="127" name="テキスト ボックス 126"/>
        <xdr:cNvSpPr txBox="1"/>
      </xdr:nvSpPr>
      <xdr:spPr>
        <a:xfrm>
          <a:off x="863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133491</xdr:rowOff>
    </xdr:from>
    <xdr:to>
      <xdr:col>24</xdr:col>
      <xdr:colOff>114300</xdr:colOff>
      <xdr:row>57</xdr:row>
      <xdr:rowOff>63641</xdr:rowOff>
    </xdr:to>
    <xdr:sp macro="" textlink="">
      <xdr:nvSpPr>
        <xdr:cNvPr id="133" name="楕円 132"/>
        <xdr:cNvSpPr/>
      </xdr:nvSpPr>
      <xdr:spPr>
        <a:xfrm>
          <a:off x="4584700" y="973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111918</xdr:rowOff>
    </xdr:from>
    <xdr:ext cx="534377" cy="259045"/>
    <xdr:sp macro="" textlink="">
      <xdr:nvSpPr>
        <xdr:cNvPr id="134" name="総務費該当値テキスト"/>
        <xdr:cNvSpPr txBox="1"/>
      </xdr:nvSpPr>
      <xdr:spPr>
        <a:xfrm>
          <a:off x="4686300" y="971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156378</xdr:rowOff>
    </xdr:from>
    <xdr:to>
      <xdr:col>20</xdr:col>
      <xdr:colOff>38100</xdr:colOff>
      <xdr:row>57</xdr:row>
      <xdr:rowOff>86528</xdr:rowOff>
    </xdr:to>
    <xdr:sp macro="" textlink="">
      <xdr:nvSpPr>
        <xdr:cNvPr id="135" name="楕円 134"/>
        <xdr:cNvSpPr/>
      </xdr:nvSpPr>
      <xdr:spPr>
        <a:xfrm>
          <a:off x="3746500" y="975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77655</xdr:rowOff>
    </xdr:from>
    <xdr:ext cx="534377" cy="259045"/>
    <xdr:sp macro="" textlink="">
      <xdr:nvSpPr>
        <xdr:cNvPr id="136" name="テキスト ボックス 135"/>
        <xdr:cNvSpPr txBox="1"/>
      </xdr:nvSpPr>
      <xdr:spPr>
        <a:xfrm>
          <a:off x="3530111" y="985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10696</xdr:rowOff>
    </xdr:from>
    <xdr:to>
      <xdr:col>15</xdr:col>
      <xdr:colOff>101600</xdr:colOff>
      <xdr:row>57</xdr:row>
      <xdr:rowOff>112296</xdr:rowOff>
    </xdr:to>
    <xdr:sp macro="" textlink="">
      <xdr:nvSpPr>
        <xdr:cNvPr id="137" name="楕円 136"/>
        <xdr:cNvSpPr/>
      </xdr:nvSpPr>
      <xdr:spPr>
        <a:xfrm>
          <a:off x="2857500" y="978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103423</xdr:rowOff>
    </xdr:from>
    <xdr:ext cx="534377" cy="259045"/>
    <xdr:sp macro="" textlink="">
      <xdr:nvSpPr>
        <xdr:cNvPr id="138" name="テキスト ボックス 137"/>
        <xdr:cNvSpPr txBox="1"/>
      </xdr:nvSpPr>
      <xdr:spPr>
        <a:xfrm>
          <a:off x="2641111" y="987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70200</xdr:rowOff>
    </xdr:from>
    <xdr:to>
      <xdr:col>10</xdr:col>
      <xdr:colOff>165100</xdr:colOff>
      <xdr:row>55</xdr:row>
      <xdr:rowOff>350</xdr:rowOff>
    </xdr:to>
    <xdr:sp macro="" textlink="">
      <xdr:nvSpPr>
        <xdr:cNvPr id="139" name="楕円 138"/>
        <xdr:cNvSpPr/>
      </xdr:nvSpPr>
      <xdr:spPr>
        <a:xfrm>
          <a:off x="1968500" y="93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162927</xdr:rowOff>
    </xdr:from>
    <xdr:ext cx="599010" cy="259045"/>
    <xdr:sp macro="" textlink="">
      <xdr:nvSpPr>
        <xdr:cNvPr id="140" name="テキスト ボックス 139"/>
        <xdr:cNvSpPr txBox="1"/>
      </xdr:nvSpPr>
      <xdr:spPr>
        <a:xfrm>
          <a:off x="1719795" y="942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2476</xdr:rowOff>
    </xdr:from>
    <xdr:to>
      <xdr:col>6</xdr:col>
      <xdr:colOff>38100</xdr:colOff>
      <xdr:row>57</xdr:row>
      <xdr:rowOff>104076</xdr:rowOff>
    </xdr:to>
    <xdr:sp macro="" textlink="">
      <xdr:nvSpPr>
        <xdr:cNvPr id="141" name="楕円 140"/>
        <xdr:cNvSpPr/>
      </xdr:nvSpPr>
      <xdr:spPr>
        <a:xfrm>
          <a:off x="1079500" y="97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95203</xdr:rowOff>
    </xdr:from>
    <xdr:ext cx="534377" cy="259045"/>
    <xdr:sp macro="" textlink="">
      <xdr:nvSpPr>
        <xdr:cNvPr id="142" name="テキスト ボックス 141"/>
        <xdr:cNvSpPr txBox="1"/>
      </xdr:nvSpPr>
      <xdr:spPr>
        <a:xfrm>
          <a:off x="863111" y="986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16115</xdr:rowOff>
    </xdr:from>
    <xdr:to>
      <xdr:col>24</xdr:col>
      <xdr:colOff>63500</xdr:colOff>
      <xdr:row>74</xdr:row>
      <xdr:rowOff>13872</xdr:rowOff>
    </xdr:to>
    <xdr:cxnSp macro="">
      <xdr:nvCxnSpPr>
        <xdr:cNvPr id="174" name="直線コネクタ 173"/>
        <xdr:cNvCxnSpPr/>
      </xdr:nvCxnSpPr>
      <xdr:spPr>
        <a:xfrm flipV="1">
          <a:off x="3797300" y="12531965"/>
          <a:ext cx="838200" cy="16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38082</xdr:rowOff>
    </xdr:from>
    <xdr:to>
      <xdr:col>19</xdr:col>
      <xdr:colOff>177800</xdr:colOff>
      <xdr:row>74</xdr:row>
      <xdr:rowOff>13872</xdr:rowOff>
    </xdr:to>
    <xdr:cxnSp macro="">
      <xdr:nvCxnSpPr>
        <xdr:cNvPr id="177" name="直線コネクタ 176"/>
        <xdr:cNvCxnSpPr/>
      </xdr:nvCxnSpPr>
      <xdr:spPr>
        <a:xfrm>
          <a:off x="2908300" y="12553932"/>
          <a:ext cx="889000" cy="14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38082</xdr:rowOff>
    </xdr:from>
    <xdr:to>
      <xdr:col>15</xdr:col>
      <xdr:colOff>50800</xdr:colOff>
      <xdr:row>75</xdr:row>
      <xdr:rowOff>2453</xdr:rowOff>
    </xdr:to>
    <xdr:cxnSp macro="">
      <xdr:nvCxnSpPr>
        <xdr:cNvPr id="180" name="直線コネクタ 179"/>
        <xdr:cNvCxnSpPr/>
      </xdr:nvCxnSpPr>
      <xdr:spPr>
        <a:xfrm flipV="1">
          <a:off x="2019300" y="12553932"/>
          <a:ext cx="889000" cy="30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2453</xdr:rowOff>
    </xdr:from>
    <xdr:to>
      <xdr:col>10</xdr:col>
      <xdr:colOff>114300</xdr:colOff>
      <xdr:row>75</xdr:row>
      <xdr:rowOff>82876</xdr:rowOff>
    </xdr:to>
    <xdr:cxnSp macro="">
      <xdr:nvCxnSpPr>
        <xdr:cNvPr id="183" name="直線コネクタ 182"/>
        <xdr:cNvCxnSpPr/>
      </xdr:nvCxnSpPr>
      <xdr:spPr>
        <a:xfrm flipV="1">
          <a:off x="1130300" y="12861203"/>
          <a:ext cx="889000" cy="8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macro="" textlink="">
      <xdr:nvSpPr>
        <xdr:cNvPr id="184" name="フローチャート: 判断 183"/>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50007</xdr:rowOff>
    </xdr:from>
    <xdr:ext cx="599010" cy="259045"/>
    <xdr:sp macro="" textlink="">
      <xdr:nvSpPr>
        <xdr:cNvPr id="185" name="テキスト ボックス 184"/>
        <xdr:cNvSpPr txBox="1"/>
      </xdr:nvSpPr>
      <xdr:spPr>
        <a:xfrm>
          <a:off x="1719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15388</xdr:rowOff>
    </xdr:from>
    <xdr:to>
      <xdr:col>6</xdr:col>
      <xdr:colOff>38100</xdr:colOff>
      <xdr:row>76</xdr:row>
      <xdr:rowOff>116988</xdr:rowOff>
    </xdr:to>
    <xdr:sp macro="" textlink="">
      <xdr:nvSpPr>
        <xdr:cNvPr id="186" name="フローチャート: 判断 185"/>
        <xdr:cNvSpPr/>
      </xdr:nvSpPr>
      <xdr:spPr>
        <a:xfrm>
          <a:off x="1079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108115</xdr:rowOff>
    </xdr:from>
    <xdr:ext cx="599010" cy="259045"/>
    <xdr:sp macro="" textlink="">
      <xdr:nvSpPr>
        <xdr:cNvPr id="187" name="テキスト ボックス 186"/>
        <xdr:cNvSpPr txBox="1"/>
      </xdr:nvSpPr>
      <xdr:spPr>
        <a:xfrm>
          <a:off x="830795" y="1313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136765</xdr:rowOff>
    </xdr:from>
    <xdr:to>
      <xdr:col>24</xdr:col>
      <xdr:colOff>114300</xdr:colOff>
      <xdr:row>73</xdr:row>
      <xdr:rowOff>66915</xdr:rowOff>
    </xdr:to>
    <xdr:sp macro="" textlink="">
      <xdr:nvSpPr>
        <xdr:cNvPr id="193" name="楕円 192"/>
        <xdr:cNvSpPr/>
      </xdr:nvSpPr>
      <xdr:spPr>
        <a:xfrm>
          <a:off x="4584700" y="124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159642</xdr:rowOff>
    </xdr:from>
    <xdr:ext cx="599010" cy="259045"/>
    <xdr:sp macro="" textlink="">
      <xdr:nvSpPr>
        <xdr:cNvPr id="194" name="民生費該当値テキスト"/>
        <xdr:cNvSpPr txBox="1"/>
      </xdr:nvSpPr>
      <xdr:spPr>
        <a:xfrm>
          <a:off x="4686300" y="1233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134522</xdr:rowOff>
    </xdr:from>
    <xdr:to>
      <xdr:col>20</xdr:col>
      <xdr:colOff>38100</xdr:colOff>
      <xdr:row>74</xdr:row>
      <xdr:rowOff>64672</xdr:rowOff>
    </xdr:to>
    <xdr:sp macro="" textlink="">
      <xdr:nvSpPr>
        <xdr:cNvPr id="195" name="楕円 194"/>
        <xdr:cNvSpPr/>
      </xdr:nvSpPr>
      <xdr:spPr>
        <a:xfrm>
          <a:off x="3746500" y="126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81199</xdr:rowOff>
    </xdr:from>
    <xdr:ext cx="599010" cy="259045"/>
    <xdr:sp macro="" textlink="">
      <xdr:nvSpPr>
        <xdr:cNvPr id="196" name="テキスト ボックス 195"/>
        <xdr:cNvSpPr txBox="1"/>
      </xdr:nvSpPr>
      <xdr:spPr>
        <a:xfrm>
          <a:off x="3497795" y="1242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158732</xdr:rowOff>
    </xdr:from>
    <xdr:to>
      <xdr:col>15</xdr:col>
      <xdr:colOff>101600</xdr:colOff>
      <xdr:row>73</xdr:row>
      <xdr:rowOff>88882</xdr:rowOff>
    </xdr:to>
    <xdr:sp macro="" textlink="">
      <xdr:nvSpPr>
        <xdr:cNvPr id="197" name="楕円 196"/>
        <xdr:cNvSpPr/>
      </xdr:nvSpPr>
      <xdr:spPr>
        <a:xfrm>
          <a:off x="2857500" y="125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105409</xdr:rowOff>
    </xdr:from>
    <xdr:ext cx="599010" cy="259045"/>
    <xdr:sp macro="" textlink="">
      <xdr:nvSpPr>
        <xdr:cNvPr id="198" name="テキスト ボックス 197"/>
        <xdr:cNvSpPr txBox="1"/>
      </xdr:nvSpPr>
      <xdr:spPr>
        <a:xfrm>
          <a:off x="2608795" y="1227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123103</xdr:rowOff>
    </xdr:from>
    <xdr:to>
      <xdr:col>10</xdr:col>
      <xdr:colOff>165100</xdr:colOff>
      <xdr:row>75</xdr:row>
      <xdr:rowOff>53253</xdr:rowOff>
    </xdr:to>
    <xdr:sp macro="" textlink="">
      <xdr:nvSpPr>
        <xdr:cNvPr id="199" name="楕円 198"/>
        <xdr:cNvSpPr/>
      </xdr:nvSpPr>
      <xdr:spPr>
        <a:xfrm>
          <a:off x="1968500" y="128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69780</xdr:rowOff>
    </xdr:from>
    <xdr:ext cx="599010" cy="259045"/>
    <xdr:sp macro="" textlink="">
      <xdr:nvSpPr>
        <xdr:cNvPr id="200" name="テキスト ボックス 199"/>
        <xdr:cNvSpPr txBox="1"/>
      </xdr:nvSpPr>
      <xdr:spPr>
        <a:xfrm>
          <a:off x="1719795" y="1258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32076</xdr:rowOff>
    </xdr:from>
    <xdr:to>
      <xdr:col>6</xdr:col>
      <xdr:colOff>38100</xdr:colOff>
      <xdr:row>75</xdr:row>
      <xdr:rowOff>133676</xdr:rowOff>
    </xdr:to>
    <xdr:sp macro="" textlink="">
      <xdr:nvSpPr>
        <xdr:cNvPr id="201" name="楕円 200"/>
        <xdr:cNvSpPr/>
      </xdr:nvSpPr>
      <xdr:spPr>
        <a:xfrm>
          <a:off x="1079500" y="128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150203</xdr:rowOff>
    </xdr:from>
    <xdr:ext cx="599010" cy="259045"/>
    <xdr:sp macro="" textlink="">
      <xdr:nvSpPr>
        <xdr:cNvPr id="202" name="テキスト ボックス 201"/>
        <xdr:cNvSpPr txBox="1"/>
      </xdr:nvSpPr>
      <xdr:spPr>
        <a:xfrm>
          <a:off x="830795" y="1266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152236</xdr:rowOff>
    </xdr:from>
    <xdr:to>
      <xdr:col>24</xdr:col>
      <xdr:colOff>63500</xdr:colOff>
      <xdr:row>95</xdr:row>
      <xdr:rowOff>145148</xdr:rowOff>
    </xdr:to>
    <xdr:cxnSp macro="">
      <xdr:nvCxnSpPr>
        <xdr:cNvPr id="232" name="直線コネクタ 231"/>
        <xdr:cNvCxnSpPr/>
      </xdr:nvCxnSpPr>
      <xdr:spPr>
        <a:xfrm>
          <a:off x="3797300" y="16268536"/>
          <a:ext cx="838200" cy="16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152236</xdr:rowOff>
    </xdr:from>
    <xdr:to>
      <xdr:col>19</xdr:col>
      <xdr:colOff>177800</xdr:colOff>
      <xdr:row>95</xdr:row>
      <xdr:rowOff>24733</xdr:rowOff>
    </xdr:to>
    <xdr:cxnSp macro="">
      <xdr:nvCxnSpPr>
        <xdr:cNvPr id="235" name="直線コネクタ 234"/>
        <xdr:cNvCxnSpPr/>
      </xdr:nvCxnSpPr>
      <xdr:spPr>
        <a:xfrm flipV="1">
          <a:off x="2908300" y="16268536"/>
          <a:ext cx="889000" cy="4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24733</xdr:rowOff>
    </xdr:from>
    <xdr:to>
      <xdr:col>15</xdr:col>
      <xdr:colOff>50800</xdr:colOff>
      <xdr:row>97</xdr:row>
      <xdr:rowOff>75597</xdr:rowOff>
    </xdr:to>
    <xdr:cxnSp macro="">
      <xdr:nvCxnSpPr>
        <xdr:cNvPr id="238" name="直線コネクタ 237"/>
        <xdr:cNvCxnSpPr/>
      </xdr:nvCxnSpPr>
      <xdr:spPr>
        <a:xfrm flipV="1">
          <a:off x="2019300" y="16312483"/>
          <a:ext cx="889000" cy="39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75597</xdr:rowOff>
    </xdr:from>
    <xdr:to>
      <xdr:col>10</xdr:col>
      <xdr:colOff>114300</xdr:colOff>
      <xdr:row>97</xdr:row>
      <xdr:rowOff>79502</xdr:rowOff>
    </xdr:to>
    <xdr:cxnSp macro="">
      <xdr:nvCxnSpPr>
        <xdr:cNvPr id="241" name="直線コネクタ 240"/>
        <xdr:cNvCxnSpPr/>
      </xdr:nvCxnSpPr>
      <xdr:spPr>
        <a:xfrm flipV="1">
          <a:off x="1130300" y="16706247"/>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3" name="テキスト ボックス 242"/>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5" name="テキスト ボックス 244"/>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51" name="楕円 250"/>
        <xdr:cNvSpPr/>
      </xdr:nvSpPr>
      <xdr:spPr>
        <a:xfrm>
          <a:off x="4584700" y="163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117225</xdr:rowOff>
    </xdr:from>
    <xdr:ext cx="534377" cy="259045"/>
    <xdr:sp macro="" textlink="">
      <xdr:nvSpPr>
        <xdr:cNvPr id="252" name="衛生費該当値テキスト"/>
        <xdr:cNvSpPr txBox="1"/>
      </xdr:nvSpPr>
      <xdr:spPr>
        <a:xfrm>
          <a:off x="4686300" y="1623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101436</xdr:rowOff>
    </xdr:from>
    <xdr:to>
      <xdr:col>20</xdr:col>
      <xdr:colOff>38100</xdr:colOff>
      <xdr:row>95</xdr:row>
      <xdr:rowOff>31586</xdr:rowOff>
    </xdr:to>
    <xdr:sp macro="" textlink="">
      <xdr:nvSpPr>
        <xdr:cNvPr id="253" name="楕円 252"/>
        <xdr:cNvSpPr/>
      </xdr:nvSpPr>
      <xdr:spPr>
        <a:xfrm>
          <a:off x="3746500" y="1621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48113</xdr:rowOff>
    </xdr:from>
    <xdr:ext cx="534377" cy="259045"/>
    <xdr:sp macro="" textlink="">
      <xdr:nvSpPr>
        <xdr:cNvPr id="254" name="テキスト ボックス 253"/>
        <xdr:cNvSpPr txBox="1"/>
      </xdr:nvSpPr>
      <xdr:spPr>
        <a:xfrm>
          <a:off x="3530111" y="1599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145383</xdr:rowOff>
    </xdr:from>
    <xdr:to>
      <xdr:col>15</xdr:col>
      <xdr:colOff>101600</xdr:colOff>
      <xdr:row>95</xdr:row>
      <xdr:rowOff>75533</xdr:rowOff>
    </xdr:to>
    <xdr:sp macro="" textlink="">
      <xdr:nvSpPr>
        <xdr:cNvPr id="255" name="楕円 254"/>
        <xdr:cNvSpPr/>
      </xdr:nvSpPr>
      <xdr:spPr>
        <a:xfrm>
          <a:off x="2857500" y="162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92060</xdr:rowOff>
    </xdr:from>
    <xdr:ext cx="534377" cy="259045"/>
    <xdr:sp macro="" textlink="">
      <xdr:nvSpPr>
        <xdr:cNvPr id="256" name="テキスト ボックス 255"/>
        <xdr:cNvSpPr txBox="1"/>
      </xdr:nvSpPr>
      <xdr:spPr>
        <a:xfrm>
          <a:off x="2641111" y="160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24797</xdr:rowOff>
    </xdr:from>
    <xdr:to>
      <xdr:col>10</xdr:col>
      <xdr:colOff>165100</xdr:colOff>
      <xdr:row>97</xdr:row>
      <xdr:rowOff>126397</xdr:rowOff>
    </xdr:to>
    <xdr:sp macro="" textlink="">
      <xdr:nvSpPr>
        <xdr:cNvPr id="257" name="楕円 256"/>
        <xdr:cNvSpPr/>
      </xdr:nvSpPr>
      <xdr:spPr>
        <a:xfrm>
          <a:off x="1968500" y="166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117524</xdr:rowOff>
    </xdr:from>
    <xdr:ext cx="534377" cy="259045"/>
    <xdr:sp macro="" textlink="">
      <xdr:nvSpPr>
        <xdr:cNvPr id="258" name="テキスト ボックス 257"/>
        <xdr:cNvSpPr txBox="1"/>
      </xdr:nvSpPr>
      <xdr:spPr>
        <a:xfrm>
          <a:off x="1752111" y="167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28702</xdr:rowOff>
    </xdr:from>
    <xdr:to>
      <xdr:col>6</xdr:col>
      <xdr:colOff>38100</xdr:colOff>
      <xdr:row>97</xdr:row>
      <xdr:rowOff>130302</xdr:rowOff>
    </xdr:to>
    <xdr:sp macro="" textlink="">
      <xdr:nvSpPr>
        <xdr:cNvPr id="259" name="楕円 258"/>
        <xdr:cNvSpPr/>
      </xdr:nvSpPr>
      <xdr:spPr>
        <a:xfrm>
          <a:off x="1079500" y="166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121429</xdr:rowOff>
    </xdr:from>
    <xdr:ext cx="534377" cy="259045"/>
    <xdr:sp macro="" textlink="">
      <xdr:nvSpPr>
        <xdr:cNvPr id="260" name="テキスト ボックス 259"/>
        <xdr:cNvSpPr txBox="1"/>
      </xdr:nvSpPr>
      <xdr:spPr>
        <a:xfrm>
          <a:off x="863111" y="1675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101570</xdr:rowOff>
    </xdr:from>
    <xdr:to>
      <xdr:col>55</xdr:col>
      <xdr:colOff>0</xdr:colOff>
      <xdr:row>38</xdr:row>
      <xdr:rowOff>102575</xdr:rowOff>
    </xdr:to>
    <xdr:cxnSp macro="">
      <xdr:nvCxnSpPr>
        <xdr:cNvPr id="287" name="直線コネクタ 286"/>
        <xdr:cNvCxnSpPr/>
      </xdr:nvCxnSpPr>
      <xdr:spPr>
        <a:xfrm flipV="1">
          <a:off x="9639300" y="6616670"/>
          <a:ext cx="8382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102575</xdr:rowOff>
    </xdr:from>
    <xdr:to>
      <xdr:col>50</xdr:col>
      <xdr:colOff>114300</xdr:colOff>
      <xdr:row>38</xdr:row>
      <xdr:rowOff>103673</xdr:rowOff>
    </xdr:to>
    <xdr:cxnSp macro="">
      <xdr:nvCxnSpPr>
        <xdr:cNvPr id="290" name="直線コネクタ 289"/>
        <xdr:cNvCxnSpPr/>
      </xdr:nvCxnSpPr>
      <xdr:spPr>
        <a:xfrm flipV="1">
          <a:off x="8750300" y="6617675"/>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97272</xdr:rowOff>
    </xdr:from>
    <xdr:to>
      <xdr:col>45</xdr:col>
      <xdr:colOff>177800</xdr:colOff>
      <xdr:row>38</xdr:row>
      <xdr:rowOff>103673</xdr:rowOff>
    </xdr:to>
    <xdr:cxnSp macro="">
      <xdr:nvCxnSpPr>
        <xdr:cNvPr id="293" name="直線コネクタ 292"/>
        <xdr:cNvCxnSpPr/>
      </xdr:nvCxnSpPr>
      <xdr:spPr>
        <a:xfrm>
          <a:off x="7861300" y="661237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97272</xdr:rowOff>
    </xdr:from>
    <xdr:to>
      <xdr:col>41</xdr:col>
      <xdr:colOff>50800</xdr:colOff>
      <xdr:row>38</xdr:row>
      <xdr:rowOff>100289</xdr:rowOff>
    </xdr:to>
    <xdr:cxnSp macro="">
      <xdr:nvCxnSpPr>
        <xdr:cNvPr id="296" name="直線コネクタ 295"/>
        <xdr:cNvCxnSpPr/>
      </xdr:nvCxnSpPr>
      <xdr:spPr>
        <a:xfrm flipV="1">
          <a:off x="6972300" y="6612372"/>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macro="" textlink="">
      <xdr:nvSpPr>
        <xdr:cNvPr id="297" name="フローチャート: 判断 296"/>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123359</xdr:rowOff>
    </xdr:from>
    <xdr:ext cx="378565" cy="259045"/>
    <xdr:sp macro="" textlink="">
      <xdr:nvSpPr>
        <xdr:cNvPr id="298" name="テキスト ボックス 297"/>
        <xdr:cNvSpPr txBox="1"/>
      </xdr:nvSpPr>
      <xdr:spPr>
        <a:xfrm>
          <a:off x="7672017" y="629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macro="" textlink="">
      <xdr:nvSpPr>
        <xdr:cNvPr id="299" name="フローチャート: 判断 298"/>
        <xdr:cNvSpPr/>
      </xdr:nvSpPr>
      <xdr:spPr>
        <a:xfrm>
          <a:off x="6921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142196</xdr:rowOff>
    </xdr:from>
    <xdr:ext cx="378565" cy="259045"/>
    <xdr:sp macro="" textlink="">
      <xdr:nvSpPr>
        <xdr:cNvPr id="300" name="テキスト ボックス 299"/>
        <xdr:cNvSpPr txBox="1"/>
      </xdr:nvSpPr>
      <xdr:spPr>
        <a:xfrm>
          <a:off x="6783017" y="631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50770</xdr:rowOff>
    </xdr:from>
    <xdr:to>
      <xdr:col>55</xdr:col>
      <xdr:colOff>50800</xdr:colOff>
      <xdr:row>38</xdr:row>
      <xdr:rowOff>152370</xdr:rowOff>
    </xdr:to>
    <xdr:sp macro="" textlink="">
      <xdr:nvSpPr>
        <xdr:cNvPr id="306" name="楕円 305"/>
        <xdr:cNvSpPr/>
      </xdr:nvSpPr>
      <xdr:spPr>
        <a:xfrm>
          <a:off x="10426700" y="656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137147</xdr:rowOff>
    </xdr:from>
    <xdr:ext cx="378565" cy="259045"/>
    <xdr:sp macro="" textlink="">
      <xdr:nvSpPr>
        <xdr:cNvPr id="307" name="労働費該当値テキスト"/>
        <xdr:cNvSpPr txBox="1"/>
      </xdr:nvSpPr>
      <xdr:spPr>
        <a:xfrm>
          <a:off x="10528300" y="6480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51775</xdr:rowOff>
    </xdr:from>
    <xdr:to>
      <xdr:col>50</xdr:col>
      <xdr:colOff>165100</xdr:colOff>
      <xdr:row>38</xdr:row>
      <xdr:rowOff>153375</xdr:rowOff>
    </xdr:to>
    <xdr:sp macro="" textlink="">
      <xdr:nvSpPr>
        <xdr:cNvPr id="308" name="楕円 307"/>
        <xdr:cNvSpPr/>
      </xdr:nvSpPr>
      <xdr:spPr>
        <a:xfrm>
          <a:off x="9588500" y="656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144502</xdr:rowOff>
    </xdr:from>
    <xdr:ext cx="378565" cy="259045"/>
    <xdr:sp macro="" textlink="">
      <xdr:nvSpPr>
        <xdr:cNvPr id="309" name="テキスト ボックス 308"/>
        <xdr:cNvSpPr txBox="1"/>
      </xdr:nvSpPr>
      <xdr:spPr>
        <a:xfrm>
          <a:off x="9450017" y="6659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52873</xdr:rowOff>
    </xdr:from>
    <xdr:to>
      <xdr:col>46</xdr:col>
      <xdr:colOff>38100</xdr:colOff>
      <xdr:row>38</xdr:row>
      <xdr:rowOff>154473</xdr:rowOff>
    </xdr:to>
    <xdr:sp macro="" textlink="">
      <xdr:nvSpPr>
        <xdr:cNvPr id="310" name="楕円 309"/>
        <xdr:cNvSpPr/>
      </xdr:nvSpPr>
      <xdr:spPr>
        <a:xfrm>
          <a:off x="8699500" y="656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145600</xdr:rowOff>
    </xdr:from>
    <xdr:ext cx="378565" cy="259045"/>
    <xdr:sp macro="" textlink="">
      <xdr:nvSpPr>
        <xdr:cNvPr id="311" name="テキスト ボックス 310"/>
        <xdr:cNvSpPr txBox="1"/>
      </xdr:nvSpPr>
      <xdr:spPr>
        <a:xfrm>
          <a:off x="8561017" y="6660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46472</xdr:rowOff>
    </xdr:from>
    <xdr:to>
      <xdr:col>41</xdr:col>
      <xdr:colOff>101600</xdr:colOff>
      <xdr:row>38</xdr:row>
      <xdr:rowOff>148072</xdr:rowOff>
    </xdr:to>
    <xdr:sp macro="" textlink="">
      <xdr:nvSpPr>
        <xdr:cNvPr id="312" name="楕円 311"/>
        <xdr:cNvSpPr/>
      </xdr:nvSpPr>
      <xdr:spPr>
        <a:xfrm>
          <a:off x="7810500" y="65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139199</xdr:rowOff>
    </xdr:from>
    <xdr:ext cx="378565" cy="259045"/>
    <xdr:sp macro="" textlink="">
      <xdr:nvSpPr>
        <xdr:cNvPr id="313" name="テキスト ボックス 312"/>
        <xdr:cNvSpPr txBox="1"/>
      </xdr:nvSpPr>
      <xdr:spPr>
        <a:xfrm>
          <a:off x="7672017" y="665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49489</xdr:rowOff>
    </xdr:from>
    <xdr:to>
      <xdr:col>36</xdr:col>
      <xdr:colOff>165100</xdr:colOff>
      <xdr:row>38</xdr:row>
      <xdr:rowOff>151089</xdr:rowOff>
    </xdr:to>
    <xdr:sp macro="" textlink="">
      <xdr:nvSpPr>
        <xdr:cNvPr id="314" name="楕円 313"/>
        <xdr:cNvSpPr/>
      </xdr:nvSpPr>
      <xdr:spPr>
        <a:xfrm>
          <a:off x="6921500" y="656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142216</xdr:rowOff>
    </xdr:from>
    <xdr:ext cx="378565" cy="259045"/>
    <xdr:sp macro="" textlink="">
      <xdr:nvSpPr>
        <xdr:cNvPr id="315" name="テキスト ボックス 314"/>
        <xdr:cNvSpPr txBox="1"/>
      </xdr:nvSpPr>
      <xdr:spPr>
        <a:xfrm>
          <a:off x="6783017" y="6657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127584</xdr:rowOff>
    </xdr:from>
    <xdr:to>
      <xdr:col>55</xdr:col>
      <xdr:colOff>0</xdr:colOff>
      <xdr:row>57</xdr:row>
      <xdr:rowOff>167640</xdr:rowOff>
    </xdr:to>
    <xdr:cxnSp macro="">
      <xdr:nvCxnSpPr>
        <xdr:cNvPr id="344" name="直線コネクタ 343"/>
        <xdr:cNvCxnSpPr/>
      </xdr:nvCxnSpPr>
      <xdr:spPr>
        <a:xfrm>
          <a:off x="9639300" y="9900234"/>
          <a:ext cx="838200" cy="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123965</xdr:rowOff>
    </xdr:from>
    <xdr:to>
      <xdr:col>50</xdr:col>
      <xdr:colOff>114300</xdr:colOff>
      <xdr:row>57</xdr:row>
      <xdr:rowOff>127584</xdr:rowOff>
    </xdr:to>
    <xdr:cxnSp macro="">
      <xdr:nvCxnSpPr>
        <xdr:cNvPr id="347" name="直線コネクタ 346"/>
        <xdr:cNvCxnSpPr/>
      </xdr:nvCxnSpPr>
      <xdr:spPr>
        <a:xfrm>
          <a:off x="8750300" y="9896615"/>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118961</xdr:rowOff>
    </xdr:from>
    <xdr:to>
      <xdr:col>45</xdr:col>
      <xdr:colOff>177800</xdr:colOff>
      <xdr:row>57</xdr:row>
      <xdr:rowOff>123965</xdr:rowOff>
    </xdr:to>
    <xdr:cxnSp macro="">
      <xdr:nvCxnSpPr>
        <xdr:cNvPr id="350" name="直線コネクタ 349"/>
        <xdr:cNvCxnSpPr/>
      </xdr:nvCxnSpPr>
      <xdr:spPr>
        <a:xfrm>
          <a:off x="7861300" y="9891611"/>
          <a:ext cx="889000" cy="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118961</xdr:rowOff>
    </xdr:from>
    <xdr:to>
      <xdr:col>41</xdr:col>
      <xdr:colOff>50800</xdr:colOff>
      <xdr:row>57</xdr:row>
      <xdr:rowOff>126035</xdr:rowOff>
    </xdr:to>
    <xdr:cxnSp macro="">
      <xdr:nvCxnSpPr>
        <xdr:cNvPr id="353" name="直線コネクタ 352"/>
        <xdr:cNvCxnSpPr/>
      </xdr:nvCxnSpPr>
      <xdr:spPr>
        <a:xfrm flipV="1">
          <a:off x="6972300" y="9891611"/>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macro="" textlink="">
      <xdr:nvSpPr>
        <xdr:cNvPr id="354" name="フローチャート: 判断 353"/>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146714</xdr:rowOff>
    </xdr:from>
    <xdr:ext cx="534377" cy="259045"/>
    <xdr:sp macro="" textlink="">
      <xdr:nvSpPr>
        <xdr:cNvPr id="355" name="テキスト ボックス 354"/>
        <xdr:cNvSpPr txBox="1"/>
      </xdr:nvSpPr>
      <xdr:spPr>
        <a:xfrm>
          <a:off x="7594111" y="95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40374</xdr:rowOff>
    </xdr:from>
    <xdr:to>
      <xdr:col>36</xdr:col>
      <xdr:colOff>165100</xdr:colOff>
      <xdr:row>57</xdr:row>
      <xdr:rowOff>141974</xdr:rowOff>
    </xdr:to>
    <xdr:sp macro="" textlink="">
      <xdr:nvSpPr>
        <xdr:cNvPr id="356" name="フローチャート: 判断 355"/>
        <xdr:cNvSpPr/>
      </xdr:nvSpPr>
      <xdr:spPr>
        <a:xfrm>
          <a:off x="6921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158501</xdr:rowOff>
    </xdr:from>
    <xdr:ext cx="534377" cy="259045"/>
    <xdr:sp macro="" textlink="">
      <xdr:nvSpPr>
        <xdr:cNvPr id="357" name="テキスト ボックス 356"/>
        <xdr:cNvSpPr txBox="1"/>
      </xdr:nvSpPr>
      <xdr:spPr>
        <a:xfrm>
          <a:off x="6705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116840</xdr:rowOff>
    </xdr:from>
    <xdr:to>
      <xdr:col>55</xdr:col>
      <xdr:colOff>50800</xdr:colOff>
      <xdr:row>58</xdr:row>
      <xdr:rowOff>46990</xdr:rowOff>
    </xdr:to>
    <xdr:sp macro="" textlink="">
      <xdr:nvSpPr>
        <xdr:cNvPr id="363" name="楕円 362"/>
        <xdr:cNvSpPr/>
      </xdr:nvSpPr>
      <xdr:spPr>
        <a:xfrm>
          <a:off x="10426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139717</xdr:rowOff>
    </xdr:from>
    <xdr:ext cx="534377" cy="259045"/>
    <xdr:sp macro="" textlink="">
      <xdr:nvSpPr>
        <xdr:cNvPr id="364" name="農林水産業費該当値テキスト"/>
        <xdr:cNvSpPr txBox="1"/>
      </xdr:nvSpPr>
      <xdr:spPr>
        <a:xfrm>
          <a:off x="10528300" y="974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76784</xdr:rowOff>
    </xdr:from>
    <xdr:to>
      <xdr:col>50</xdr:col>
      <xdr:colOff>165100</xdr:colOff>
      <xdr:row>58</xdr:row>
      <xdr:rowOff>6934</xdr:rowOff>
    </xdr:to>
    <xdr:sp macro="" textlink="">
      <xdr:nvSpPr>
        <xdr:cNvPr id="365" name="楕円 364"/>
        <xdr:cNvSpPr/>
      </xdr:nvSpPr>
      <xdr:spPr>
        <a:xfrm>
          <a:off x="9588500" y="984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23461</xdr:rowOff>
    </xdr:from>
    <xdr:ext cx="534377" cy="259045"/>
    <xdr:sp macro="" textlink="">
      <xdr:nvSpPr>
        <xdr:cNvPr id="366" name="テキスト ボックス 365"/>
        <xdr:cNvSpPr txBox="1"/>
      </xdr:nvSpPr>
      <xdr:spPr>
        <a:xfrm>
          <a:off x="9372111" y="96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73165</xdr:rowOff>
    </xdr:from>
    <xdr:to>
      <xdr:col>46</xdr:col>
      <xdr:colOff>38100</xdr:colOff>
      <xdr:row>58</xdr:row>
      <xdr:rowOff>3315</xdr:rowOff>
    </xdr:to>
    <xdr:sp macro="" textlink="">
      <xdr:nvSpPr>
        <xdr:cNvPr id="367" name="楕円 366"/>
        <xdr:cNvSpPr/>
      </xdr:nvSpPr>
      <xdr:spPr>
        <a:xfrm>
          <a:off x="8699500" y="9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19842</xdr:rowOff>
    </xdr:from>
    <xdr:ext cx="534377" cy="259045"/>
    <xdr:sp macro="" textlink="">
      <xdr:nvSpPr>
        <xdr:cNvPr id="368" name="テキスト ボックス 367"/>
        <xdr:cNvSpPr txBox="1"/>
      </xdr:nvSpPr>
      <xdr:spPr>
        <a:xfrm>
          <a:off x="8483111" y="96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68161</xdr:rowOff>
    </xdr:from>
    <xdr:to>
      <xdr:col>41</xdr:col>
      <xdr:colOff>101600</xdr:colOff>
      <xdr:row>57</xdr:row>
      <xdr:rowOff>169761</xdr:rowOff>
    </xdr:to>
    <xdr:sp macro="" textlink="">
      <xdr:nvSpPr>
        <xdr:cNvPr id="369" name="楕円 368"/>
        <xdr:cNvSpPr/>
      </xdr:nvSpPr>
      <xdr:spPr>
        <a:xfrm>
          <a:off x="7810500" y="984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160888</xdr:rowOff>
    </xdr:from>
    <xdr:ext cx="534377" cy="259045"/>
    <xdr:sp macro="" textlink="">
      <xdr:nvSpPr>
        <xdr:cNvPr id="370" name="テキスト ボックス 369"/>
        <xdr:cNvSpPr txBox="1"/>
      </xdr:nvSpPr>
      <xdr:spPr>
        <a:xfrm>
          <a:off x="7594111" y="99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75235</xdr:rowOff>
    </xdr:from>
    <xdr:to>
      <xdr:col>36</xdr:col>
      <xdr:colOff>165100</xdr:colOff>
      <xdr:row>58</xdr:row>
      <xdr:rowOff>5385</xdr:rowOff>
    </xdr:to>
    <xdr:sp macro="" textlink="">
      <xdr:nvSpPr>
        <xdr:cNvPr id="371" name="楕円 370"/>
        <xdr:cNvSpPr/>
      </xdr:nvSpPr>
      <xdr:spPr>
        <a:xfrm>
          <a:off x="6921500" y="98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167962</xdr:rowOff>
    </xdr:from>
    <xdr:ext cx="534377" cy="259045"/>
    <xdr:sp macro="" textlink="">
      <xdr:nvSpPr>
        <xdr:cNvPr id="372" name="テキスト ボックス 371"/>
        <xdr:cNvSpPr txBox="1"/>
      </xdr:nvSpPr>
      <xdr:spPr>
        <a:xfrm>
          <a:off x="6705111" y="99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126518</xdr:rowOff>
    </xdr:from>
    <xdr:to>
      <xdr:col>55</xdr:col>
      <xdr:colOff>0</xdr:colOff>
      <xdr:row>77</xdr:row>
      <xdr:rowOff>97961</xdr:rowOff>
    </xdr:to>
    <xdr:cxnSp macro="">
      <xdr:nvCxnSpPr>
        <xdr:cNvPr id="401" name="直線コネクタ 400"/>
        <xdr:cNvCxnSpPr/>
      </xdr:nvCxnSpPr>
      <xdr:spPr>
        <a:xfrm>
          <a:off x="9639300" y="13156718"/>
          <a:ext cx="838200" cy="14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126518</xdr:rowOff>
    </xdr:from>
    <xdr:to>
      <xdr:col>50</xdr:col>
      <xdr:colOff>114300</xdr:colOff>
      <xdr:row>77</xdr:row>
      <xdr:rowOff>135985</xdr:rowOff>
    </xdr:to>
    <xdr:cxnSp macro="">
      <xdr:nvCxnSpPr>
        <xdr:cNvPr id="404" name="直線コネクタ 403"/>
        <xdr:cNvCxnSpPr/>
      </xdr:nvCxnSpPr>
      <xdr:spPr>
        <a:xfrm flipV="1">
          <a:off x="8750300" y="13156718"/>
          <a:ext cx="889000" cy="18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116173</xdr:rowOff>
    </xdr:from>
    <xdr:to>
      <xdr:col>45</xdr:col>
      <xdr:colOff>177800</xdr:colOff>
      <xdr:row>77</xdr:row>
      <xdr:rowOff>135985</xdr:rowOff>
    </xdr:to>
    <xdr:cxnSp macro="">
      <xdr:nvCxnSpPr>
        <xdr:cNvPr id="407" name="直線コネクタ 406"/>
        <xdr:cNvCxnSpPr/>
      </xdr:nvCxnSpPr>
      <xdr:spPr>
        <a:xfrm>
          <a:off x="7861300" y="13146373"/>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116173</xdr:rowOff>
    </xdr:from>
    <xdr:to>
      <xdr:col>41</xdr:col>
      <xdr:colOff>50800</xdr:colOff>
      <xdr:row>78</xdr:row>
      <xdr:rowOff>17514</xdr:rowOff>
    </xdr:to>
    <xdr:cxnSp macro="">
      <xdr:nvCxnSpPr>
        <xdr:cNvPr id="410" name="直線コネクタ 409"/>
        <xdr:cNvCxnSpPr/>
      </xdr:nvCxnSpPr>
      <xdr:spPr>
        <a:xfrm flipV="1">
          <a:off x="6972300" y="13146373"/>
          <a:ext cx="889000" cy="24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1" name="フローチャート: 判断 410"/>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8024</xdr:rowOff>
    </xdr:from>
    <xdr:ext cx="534377" cy="259045"/>
    <xdr:sp macro="" textlink="">
      <xdr:nvSpPr>
        <xdr:cNvPr id="412" name="テキスト ボックス 411"/>
        <xdr:cNvSpPr txBox="1"/>
      </xdr:nvSpPr>
      <xdr:spPr>
        <a:xfrm>
          <a:off x="7594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3" name="フローチャート: 判断 412"/>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40340</xdr:rowOff>
    </xdr:from>
    <xdr:ext cx="534377" cy="259045"/>
    <xdr:sp macro="" textlink="">
      <xdr:nvSpPr>
        <xdr:cNvPr id="414" name="テキスト ボックス 413"/>
        <xdr:cNvSpPr txBox="1"/>
      </xdr:nvSpPr>
      <xdr:spPr>
        <a:xfrm>
          <a:off x="6705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47161</xdr:rowOff>
    </xdr:from>
    <xdr:to>
      <xdr:col>55</xdr:col>
      <xdr:colOff>50800</xdr:colOff>
      <xdr:row>77</xdr:row>
      <xdr:rowOff>148761</xdr:rowOff>
    </xdr:to>
    <xdr:sp macro="" textlink="">
      <xdr:nvSpPr>
        <xdr:cNvPr id="420" name="楕円 419"/>
        <xdr:cNvSpPr/>
      </xdr:nvSpPr>
      <xdr:spPr>
        <a:xfrm>
          <a:off x="10426700" y="132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70038</xdr:rowOff>
    </xdr:from>
    <xdr:ext cx="534377" cy="259045"/>
    <xdr:sp macro="" textlink="">
      <xdr:nvSpPr>
        <xdr:cNvPr id="421" name="商工費該当値テキスト"/>
        <xdr:cNvSpPr txBox="1"/>
      </xdr:nvSpPr>
      <xdr:spPr>
        <a:xfrm>
          <a:off x="10528300" y="1310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75718</xdr:rowOff>
    </xdr:from>
    <xdr:to>
      <xdr:col>50</xdr:col>
      <xdr:colOff>165100</xdr:colOff>
      <xdr:row>77</xdr:row>
      <xdr:rowOff>5868</xdr:rowOff>
    </xdr:to>
    <xdr:sp macro="" textlink="">
      <xdr:nvSpPr>
        <xdr:cNvPr id="422" name="楕円 421"/>
        <xdr:cNvSpPr/>
      </xdr:nvSpPr>
      <xdr:spPr>
        <a:xfrm>
          <a:off x="9588500" y="131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22394</xdr:rowOff>
    </xdr:from>
    <xdr:ext cx="534377" cy="259045"/>
    <xdr:sp macro="" textlink="">
      <xdr:nvSpPr>
        <xdr:cNvPr id="423" name="テキスト ボックス 422"/>
        <xdr:cNvSpPr txBox="1"/>
      </xdr:nvSpPr>
      <xdr:spPr>
        <a:xfrm>
          <a:off x="9372111" y="128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85185</xdr:rowOff>
    </xdr:from>
    <xdr:to>
      <xdr:col>46</xdr:col>
      <xdr:colOff>38100</xdr:colOff>
      <xdr:row>78</xdr:row>
      <xdr:rowOff>15335</xdr:rowOff>
    </xdr:to>
    <xdr:sp macro="" textlink="">
      <xdr:nvSpPr>
        <xdr:cNvPr id="424" name="楕円 423"/>
        <xdr:cNvSpPr/>
      </xdr:nvSpPr>
      <xdr:spPr>
        <a:xfrm>
          <a:off x="8699500" y="132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6462</xdr:rowOff>
    </xdr:from>
    <xdr:ext cx="534377" cy="259045"/>
    <xdr:sp macro="" textlink="">
      <xdr:nvSpPr>
        <xdr:cNvPr id="425" name="テキスト ボックス 424"/>
        <xdr:cNvSpPr txBox="1"/>
      </xdr:nvSpPr>
      <xdr:spPr>
        <a:xfrm>
          <a:off x="8483111" y="1337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65373</xdr:rowOff>
    </xdr:from>
    <xdr:to>
      <xdr:col>41</xdr:col>
      <xdr:colOff>101600</xdr:colOff>
      <xdr:row>76</xdr:row>
      <xdr:rowOff>166973</xdr:rowOff>
    </xdr:to>
    <xdr:sp macro="" textlink="">
      <xdr:nvSpPr>
        <xdr:cNvPr id="426" name="楕円 425"/>
        <xdr:cNvSpPr/>
      </xdr:nvSpPr>
      <xdr:spPr>
        <a:xfrm>
          <a:off x="7810500" y="130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12051</xdr:rowOff>
    </xdr:from>
    <xdr:ext cx="534377" cy="259045"/>
    <xdr:sp macro="" textlink="">
      <xdr:nvSpPr>
        <xdr:cNvPr id="427" name="テキスト ボックス 426"/>
        <xdr:cNvSpPr txBox="1"/>
      </xdr:nvSpPr>
      <xdr:spPr>
        <a:xfrm>
          <a:off x="7594111" y="128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138164</xdr:rowOff>
    </xdr:from>
    <xdr:to>
      <xdr:col>36</xdr:col>
      <xdr:colOff>165100</xdr:colOff>
      <xdr:row>78</xdr:row>
      <xdr:rowOff>68314</xdr:rowOff>
    </xdr:to>
    <xdr:sp macro="" textlink="">
      <xdr:nvSpPr>
        <xdr:cNvPr id="428" name="楕円 427"/>
        <xdr:cNvSpPr/>
      </xdr:nvSpPr>
      <xdr:spPr>
        <a:xfrm>
          <a:off x="6921500" y="133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59441</xdr:rowOff>
    </xdr:from>
    <xdr:ext cx="534377" cy="259045"/>
    <xdr:sp macro="" textlink="">
      <xdr:nvSpPr>
        <xdr:cNvPr id="429" name="テキスト ボックス 428"/>
        <xdr:cNvSpPr txBox="1"/>
      </xdr:nvSpPr>
      <xdr:spPr>
        <a:xfrm>
          <a:off x="6705111" y="134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158934</xdr:rowOff>
    </xdr:from>
    <xdr:to>
      <xdr:col>55</xdr:col>
      <xdr:colOff>0</xdr:colOff>
      <xdr:row>96</xdr:row>
      <xdr:rowOff>169370</xdr:rowOff>
    </xdr:to>
    <xdr:cxnSp macro="">
      <xdr:nvCxnSpPr>
        <xdr:cNvPr id="461" name="直線コネクタ 460"/>
        <xdr:cNvCxnSpPr/>
      </xdr:nvCxnSpPr>
      <xdr:spPr>
        <a:xfrm>
          <a:off x="9639300" y="16618134"/>
          <a:ext cx="838200" cy="1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95662</xdr:rowOff>
    </xdr:from>
    <xdr:to>
      <xdr:col>50</xdr:col>
      <xdr:colOff>114300</xdr:colOff>
      <xdr:row>96</xdr:row>
      <xdr:rowOff>158934</xdr:rowOff>
    </xdr:to>
    <xdr:cxnSp macro="">
      <xdr:nvCxnSpPr>
        <xdr:cNvPr id="464" name="直線コネクタ 463"/>
        <xdr:cNvCxnSpPr/>
      </xdr:nvCxnSpPr>
      <xdr:spPr>
        <a:xfrm>
          <a:off x="8750300" y="16554862"/>
          <a:ext cx="889000" cy="6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95662</xdr:rowOff>
    </xdr:from>
    <xdr:to>
      <xdr:col>45</xdr:col>
      <xdr:colOff>177800</xdr:colOff>
      <xdr:row>96</xdr:row>
      <xdr:rowOff>141267</xdr:rowOff>
    </xdr:to>
    <xdr:cxnSp macro="">
      <xdr:nvCxnSpPr>
        <xdr:cNvPr id="467" name="直線コネクタ 466"/>
        <xdr:cNvCxnSpPr/>
      </xdr:nvCxnSpPr>
      <xdr:spPr>
        <a:xfrm flipV="1">
          <a:off x="7861300" y="16554862"/>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141267</xdr:rowOff>
    </xdr:from>
    <xdr:to>
      <xdr:col>41</xdr:col>
      <xdr:colOff>50800</xdr:colOff>
      <xdr:row>96</xdr:row>
      <xdr:rowOff>141430</xdr:rowOff>
    </xdr:to>
    <xdr:cxnSp macro="">
      <xdr:nvCxnSpPr>
        <xdr:cNvPr id="470" name="直線コネクタ 469"/>
        <xdr:cNvCxnSpPr/>
      </xdr:nvCxnSpPr>
      <xdr:spPr>
        <a:xfrm flipV="1">
          <a:off x="6972300" y="16600467"/>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macro="" textlink="">
      <xdr:nvSpPr>
        <xdr:cNvPr id="471" name="フローチャート: 判断 470"/>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170401</xdr:rowOff>
    </xdr:from>
    <xdr:ext cx="534377" cy="259045"/>
    <xdr:sp macro="" textlink="">
      <xdr:nvSpPr>
        <xdr:cNvPr id="472" name="テキスト ボックス 471"/>
        <xdr:cNvSpPr txBox="1"/>
      </xdr:nvSpPr>
      <xdr:spPr>
        <a:xfrm>
          <a:off x="7594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100248</xdr:rowOff>
    </xdr:from>
    <xdr:to>
      <xdr:col>36</xdr:col>
      <xdr:colOff>165100</xdr:colOff>
      <xdr:row>97</xdr:row>
      <xdr:rowOff>30398</xdr:rowOff>
    </xdr:to>
    <xdr:sp macro="" textlink="">
      <xdr:nvSpPr>
        <xdr:cNvPr id="473" name="フローチャート: 判断 472"/>
        <xdr:cNvSpPr/>
      </xdr:nvSpPr>
      <xdr:spPr>
        <a:xfrm>
          <a:off x="6921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21525</xdr:rowOff>
    </xdr:from>
    <xdr:ext cx="534377" cy="259045"/>
    <xdr:sp macro="" textlink="">
      <xdr:nvSpPr>
        <xdr:cNvPr id="474" name="テキスト ボックス 473"/>
        <xdr:cNvSpPr txBox="1"/>
      </xdr:nvSpPr>
      <xdr:spPr>
        <a:xfrm>
          <a:off x="6705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118570</xdr:rowOff>
    </xdr:from>
    <xdr:to>
      <xdr:col>55</xdr:col>
      <xdr:colOff>50800</xdr:colOff>
      <xdr:row>97</xdr:row>
      <xdr:rowOff>48720</xdr:rowOff>
    </xdr:to>
    <xdr:sp macro="" textlink="">
      <xdr:nvSpPr>
        <xdr:cNvPr id="480" name="楕円 479"/>
        <xdr:cNvSpPr/>
      </xdr:nvSpPr>
      <xdr:spPr>
        <a:xfrm>
          <a:off x="10426700" y="165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141447</xdr:rowOff>
    </xdr:from>
    <xdr:ext cx="534377" cy="259045"/>
    <xdr:sp macro="" textlink="">
      <xdr:nvSpPr>
        <xdr:cNvPr id="481" name="土木費該当値テキスト"/>
        <xdr:cNvSpPr txBox="1"/>
      </xdr:nvSpPr>
      <xdr:spPr>
        <a:xfrm>
          <a:off x="10528300" y="164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108134</xdr:rowOff>
    </xdr:from>
    <xdr:to>
      <xdr:col>50</xdr:col>
      <xdr:colOff>165100</xdr:colOff>
      <xdr:row>97</xdr:row>
      <xdr:rowOff>38284</xdr:rowOff>
    </xdr:to>
    <xdr:sp macro="" textlink="">
      <xdr:nvSpPr>
        <xdr:cNvPr id="482" name="楕円 481"/>
        <xdr:cNvSpPr/>
      </xdr:nvSpPr>
      <xdr:spPr>
        <a:xfrm>
          <a:off x="9588500" y="165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54811</xdr:rowOff>
    </xdr:from>
    <xdr:ext cx="534377" cy="259045"/>
    <xdr:sp macro="" textlink="">
      <xdr:nvSpPr>
        <xdr:cNvPr id="483" name="テキスト ボックス 482"/>
        <xdr:cNvSpPr txBox="1"/>
      </xdr:nvSpPr>
      <xdr:spPr>
        <a:xfrm>
          <a:off x="9372111" y="163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44862</xdr:rowOff>
    </xdr:from>
    <xdr:to>
      <xdr:col>46</xdr:col>
      <xdr:colOff>38100</xdr:colOff>
      <xdr:row>96</xdr:row>
      <xdr:rowOff>146462</xdr:rowOff>
    </xdr:to>
    <xdr:sp macro="" textlink="">
      <xdr:nvSpPr>
        <xdr:cNvPr id="484" name="楕円 483"/>
        <xdr:cNvSpPr/>
      </xdr:nvSpPr>
      <xdr:spPr>
        <a:xfrm>
          <a:off x="8699500" y="165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162989</xdr:rowOff>
    </xdr:from>
    <xdr:ext cx="534377" cy="259045"/>
    <xdr:sp macro="" textlink="">
      <xdr:nvSpPr>
        <xdr:cNvPr id="485" name="テキスト ボックス 484"/>
        <xdr:cNvSpPr txBox="1"/>
      </xdr:nvSpPr>
      <xdr:spPr>
        <a:xfrm>
          <a:off x="8483111" y="162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90467</xdr:rowOff>
    </xdr:from>
    <xdr:to>
      <xdr:col>41</xdr:col>
      <xdr:colOff>101600</xdr:colOff>
      <xdr:row>97</xdr:row>
      <xdr:rowOff>20617</xdr:rowOff>
    </xdr:to>
    <xdr:sp macro="" textlink="">
      <xdr:nvSpPr>
        <xdr:cNvPr id="486" name="楕円 485"/>
        <xdr:cNvSpPr/>
      </xdr:nvSpPr>
      <xdr:spPr>
        <a:xfrm>
          <a:off x="7810500" y="1654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11744</xdr:rowOff>
    </xdr:from>
    <xdr:ext cx="534377" cy="259045"/>
    <xdr:sp macro="" textlink="">
      <xdr:nvSpPr>
        <xdr:cNvPr id="487" name="テキスト ボックス 486"/>
        <xdr:cNvSpPr txBox="1"/>
      </xdr:nvSpPr>
      <xdr:spPr>
        <a:xfrm>
          <a:off x="7594111" y="1664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90630</xdr:rowOff>
    </xdr:from>
    <xdr:to>
      <xdr:col>36</xdr:col>
      <xdr:colOff>165100</xdr:colOff>
      <xdr:row>97</xdr:row>
      <xdr:rowOff>20780</xdr:rowOff>
    </xdr:to>
    <xdr:sp macro="" textlink="">
      <xdr:nvSpPr>
        <xdr:cNvPr id="488" name="楕円 487"/>
        <xdr:cNvSpPr/>
      </xdr:nvSpPr>
      <xdr:spPr>
        <a:xfrm>
          <a:off x="6921500" y="165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37307</xdr:rowOff>
    </xdr:from>
    <xdr:ext cx="534377" cy="259045"/>
    <xdr:sp macro="" textlink="">
      <xdr:nvSpPr>
        <xdr:cNvPr id="489" name="テキスト ボックス 488"/>
        <xdr:cNvSpPr txBox="1"/>
      </xdr:nvSpPr>
      <xdr:spPr>
        <a:xfrm>
          <a:off x="6705111" y="163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164983</xdr:rowOff>
    </xdr:from>
    <xdr:to>
      <xdr:col>85</xdr:col>
      <xdr:colOff>127000</xdr:colOff>
      <xdr:row>37</xdr:row>
      <xdr:rowOff>18953</xdr:rowOff>
    </xdr:to>
    <xdr:cxnSp macro="">
      <xdr:nvCxnSpPr>
        <xdr:cNvPr id="517" name="直線コネクタ 516"/>
        <xdr:cNvCxnSpPr/>
      </xdr:nvCxnSpPr>
      <xdr:spPr>
        <a:xfrm flipV="1">
          <a:off x="15481300" y="6337183"/>
          <a:ext cx="8382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139151</xdr:rowOff>
    </xdr:from>
    <xdr:to>
      <xdr:col>81</xdr:col>
      <xdr:colOff>50800</xdr:colOff>
      <xdr:row>37</xdr:row>
      <xdr:rowOff>18953</xdr:rowOff>
    </xdr:to>
    <xdr:cxnSp macro="">
      <xdr:nvCxnSpPr>
        <xdr:cNvPr id="520" name="直線コネクタ 519"/>
        <xdr:cNvCxnSpPr/>
      </xdr:nvCxnSpPr>
      <xdr:spPr>
        <a:xfrm>
          <a:off x="14592300" y="6311351"/>
          <a:ext cx="8890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102255</xdr:rowOff>
    </xdr:from>
    <xdr:to>
      <xdr:col>76</xdr:col>
      <xdr:colOff>114300</xdr:colOff>
      <xdr:row>36</xdr:row>
      <xdr:rowOff>139151</xdr:rowOff>
    </xdr:to>
    <xdr:cxnSp macro="">
      <xdr:nvCxnSpPr>
        <xdr:cNvPr id="523" name="直線コネクタ 522"/>
        <xdr:cNvCxnSpPr/>
      </xdr:nvCxnSpPr>
      <xdr:spPr>
        <a:xfrm>
          <a:off x="13703300" y="6274455"/>
          <a:ext cx="889000" cy="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54706</xdr:rowOff>
    </xdr:from>
    <xdr:to>
      <xdr:col>71</xdr:col>
      <xdr:colOff>177800</xdr:colOff>
      <xdr:row>36</xdr:row>
      <xdr:rowOff>102255</xdr:rowOff>
    </xdr:to>
    <xdr:cxnSp macro="">
      <xdr:nvCxnSpPr>
        <xdr:cNvPr id="526" name="直線コネクタ 525"/>
        <xdr:cNvCxnSpPr/>
      </xdr:nvCxnSpPr>
      <xdr:spPr>
        <a:xfrm>
          <a:off x="12814300" y="6226906"/>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macro="" textlink="">
      <xdr:nvSpPr>
        <xdr:cNvPr id="527" name="フローチャート: 判断 526"/>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39829</xdr:rowOff>
    </xdr:from>
    <xdr:ext cx="534377" cy="259045"/>
    <xdr:sp macro="" textlink="">
      <xdr:nvSpPr>
        <xdr:cNvPr id="528" name="テキスト ボックス 527"/>
        <xdr:cNvSpPr txBox="1"/>
      </xdr:nvSpPr>
      <xdr:spPr>
        <a:xfrm>
          <a:off x="13436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5873</xdr:rowOff>
    </xdr:from>
    <xdr:to>
      <xdr:col>67</xdr:col>
      <xdr:colOff>101600</xdr:colOff>
      <xdr:row>36</xdr:row>
      <xdr:rowOff>107473</xdr:rowOff>
    </xdr:to>
    <xdr:sp macro="" textlink="">
      <xdr:nvSpPr>
        <xdr:cNvPr id="529" name="フローチャート: 判断 528"/>
        <xdr:cNvSpPr/>
      </xdr:nvSpPr>
      <xdr:spPr>
        <a:xfrm>
          <a:off x="12763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98600</xdr:rowOff>
    </xdr:from>
    <xdr:ext cx="534377" cy="259045"/>
    <xdr:sp macro="" textlink="">
      <xdr:nvSpPr>
        <xdr:cNvPr id="530" name="テキスト ボックス 529"/>
        <xdr:cNvSpPr txBox="1"/>
      </xdr:nvSpPr>
      <xdr:spPr>
        <a:xfrm>
          <a:off x="12547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114183</xdr:rowOff>
    </xdr:from>
    <xdr:to>
      <xdr:col>85</xdr:col>
      <xdr:colOff>177800</xdr:colOff>
      <xdr:row>37</xdr:row>
      <xdr:rowOff>44333</xdr:rowOff>
    </xdr:to>
    <xdr:sp macro="" textlink="">
      <xdr:nvSpPr>
        <xdr:cNvPr id="536" name="楕円 535"/>
        <xdr:cNvSpPr/>
      </xdr:nvSpPr>
      <xdr:spPr>
        <a:xfrm>
          <a:off x="16268700" y="628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92610</xdr:rowOff>
    </xdr:from>
    <xdr:ext cx="534377" cy="259045"/>
    <xdr:sp macro="" textlink="">
      <xdr:nvSpPr>
        <xdr:cNvPr id="537" name="消防費該当値テキスト"/>
        <xdr:cNvSpPr txBox="1"/>
      </xdr:nvSpPr>
      <xdr:spPr>
        <a:xfrm>
          <a:off x="16370300" y="62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139603</xdr:rowOff>
    </xdr:from>
    <xdr:to>
      <xdr:col>81</xdr:col>
      <xdr:colOff>101600</xdr:colOff>
      <xdr:row>37</xdr:row>
      <xdr:rowOff>69753</xdr:rowOff>
    </xdr:to>
    <xdr:sp macro="" textlink="">
      <xdr:nvSpPr>
        <xdr:cNvPr id="538" name="楕円 537"/>
        <xdr:cNvSpPr/>
      </xdr:nvSpPr>
      <xdr:spPr>
        <a:xfrm>
          <a:off x="15430500" y="631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60880</xdr:rowOff>
    </xdr:from>
    <xdr:ext cx="534377" cy="259045"/>
    <xdr:sp macro="" textlink="">
      <xdr:nvSpPr>
        <xdr:cNvPr id="539" name="テキスト ボックス 538"/>
        <xdr:cNvSpPr txBox="1"/>
      </xdr:nvSpPr>
      <xdr:spPr>
        <a:xfrm>
          <a:off x="15214111" y="64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88351</xdr:rowOff>
    </xdr:from>
    <xdr:to>
      <xdr:col>76</xdr:col>
      <xdr:colOff>165100</xdr:colOff>
      <xdr:row>37</xdr:row>
      <xdr:rowOff>18501</xdr:rowOff>
    </xdr:to>
    <xdr:sp macro="" textlink="">
      <xdr:nvSpPr>
        <xdr:cNvPr id="540" name="楕円 539"/>
        <xdr:cNvSpPr/>
      </xdr:nvSpPr>
      <xdr:spPr>
        <a:xfrm>
          <a:off x="14541500" y="626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35028</xdr:rowOff>
    </xdr:from>
    <xdr:ext cx="534377" cy="259045"/>
    <xdr:sp macro="" textlink="">
      <xdr:nvSpPr>
        <xdr:cNvPr id="541" name="テキスト ボックス 540"/>
        <xdr:cNvSpPr txBox="1"/>
      </xdr:nvSpPr>
      <xdr:spPr>
        <a:xfrm>
          <a:off x="14325111" y="603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51455</xdr:rowOff>
    </xdr:from>
    <xdr:to>
      <xdr:col>72</xdr:col>
      <xdr:colOff>38100</xdr:colOff>
      <xdr:row>36</xdr:row>
      <xdr:rowOff>153055</xdr:rowOff>
    </xdr:to>
    <xdr:sp macro="" textlink="">
      <xdr:nvSpPr>
        <xdr:cNvPr id="542" name="楕円 541"/>
        <xdr:cNvSpPr/>
      </xdr:nvSpPr>
      <xdr:spPr>
        <a:xfrm>
          <a:off x="13652500" y="622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144182</xdr:rowOff>
    </xdr:from>
    <xdr:ext cx="534377" cy="259045"/>
    <xdr:sp macro="" textlink="">
      <xdr:nvSpPr>
        <xdr:cNvPr id="543" name="テキスト ボックス 542"/>
        <xdr:cNvSpPr txBox="1"/>
      </xdr:nvSpPr>
      <xdr:spPr>
        <a:xfrm>
          <a:off x="13436111" y="631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3906</xdr:rowOff>
    </xdr:from>
    <xdr:to>
      <xdr:col>67</xdr:col>
      <xdr:colOff>101600</xdr:colOff>
      <xdr:row>36</xdr:row>
      <xdr:rowOff>105506</xdr:rowOff>
    </xdr:to>
    <xdr:sp macro="" textlink="">
      <xdr:nvSpPr>
        <xdr:cNvPr id="544" name="楕円 543"/>
        <xdr:cNvSpPr/>
      </xdr:nvSpPr>
      <xdr:spPr>
        <a:xfrm>
          <a:off x="12763500" y="617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122033</xdr:rowOff>
    </xdr:from>
    <xdr:ext cx="534377" cy="259045"/>
    <xdr:sp macro="" textlink="">
      <xdr:nvSpPr>
        <xdr:cNvPr id="545" name="テキスト ボックス 544"/>
        <xdr:cNvSpPr txBox="1"/>
      </xdr:nvSpPr>
      <xdr:spPr>
        <a:xfrm>
          <a:off x="12547111" y="595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109525</xdr:rowOff>
    </xdr:from>
    <xdr:to>
      <xdr:col>85</xdr:col>
      <xdr:colOff>127000</xdr:colOff>
      <xdr:row>58</xdr:row>
      <xdr:rowOff>22834</xdr:rowOff>
    </xdr:to>
    <xdr:cxnSp macro="">
      <xdr:nvCxnSpPr>
        <xdr:cNvPr id="575" name="直線コネクタ 574"/>
        <xdr:cNvCxnSpPr/>
      </xdr:nvCxnSpPr>
      <xdr:spPr>
        <a:xfrm flipV="1">
          <a:off x="15481300" y="9882175"/>
          <a:ext cx="838200" cy="8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1625</xdr:rowOff>
    </xdr:from>
    <xdr:to>
      <xdr:col>81</xdr:col>
      <xdr:colOff>50800</xdr:colOff>
      <xdr:row>58</xdr:row>
      <xdr:rowOff>22834</xdr:rowOff>
    </xdr:to>
    <xdr:cxnSp macro="">
      <xdr:nvCxnSpPr>
        <xdr:cNvPr id="578" name="直線コネクタ 577"/>
        <xdr:cNvCxnSpPr/>
      </xdr:nvCxnSpPr>
      <xdr:spPr>
        <a:xfrm>
          <a:off x="14592300" y="9945725"/>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82703</xdr:rowOff>
    </xdr:from>
    <xdr:to>
      <xdr:col>76</xdr:col>
      <xdr:colOff>114300</xdr:colOff>
      <xdr:row>58</xdr:row>
      <xdr:rowOff>1625</xdr:rowOff>
    </xdr:to>
    <xdr:cxnSp macro="">
      <xdr:nvCxnSpPr>
        <xdr:cNvPr id="581" name="直線コネクタ 580"/>
        <xdr:cNvCxnSpPr/>
      </xdr:nvCxnSpPr>
      <xdr:spPr>
        <a:xfrm>
          <a:off x="13703300" y="9855353"/>
          <a:ext cx="889000" cy="9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82703</xdr:rowOff>
    </xdr:from>
    <xdr:to>
      <xdr:col>71</xdr:col>
      <xdr:colOff>177800</xdr:colOff>
      <xdr:row>58</xdr:row>
      <xdr:rowOff>2184</xdr:rowOff>
    </xdr:to>
    <xdr:cxnSp macro="">
      <xdr:nvCxnSpPr>
        <xdr:cNvPr id="584" name="直線コネクタ 583"/>
        <xdr:cNvCxnSpPr/>
      </xdr:nvCxnSpPr>
      <xdr:spPr>
        <a:xfrm flipV="1">
          <a:off x="12814300" y="9855353"/>
          <a:ext cx="889000" cy="9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macro="" textlink="">
      <xdr:nvSpPr>
        <xdr:cNvPr id="585" name="フローチャート: 判断 584"/>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106253</xdr:rowOff>
    </xdr:from>
    <xdr:ext cx="534377" cy="259045"/>
    <xdr:sp macro="" textlink="">
      <xdr:nvSpPr>
        <xdr:cNvPr id="586" name="テキスト ボックス 585"/>
        <xdr:cNvSpPr txBox="1"/>
      </xdr:nvSpPr>
      <xdr:spPr>
        <a:xfrm>
          <a:off x="13436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38329</xdr:rowOff>
    </xdr:from>
    <xdr:to>
      <xdr:col>67</xdr:col>
      <xdr:colOff>101600</xdr:colOff>
      <xdr:row>57</xdr:row>
      <xdr:rowOff>139929</xdr:rowOff>
    </xdr:to>
    <xdr:sp macro="" textlink="">
      <xdr:nvSpPr>
        <xdr:cNvPr id="587" name="フローチャート: 判断 586"/>
        <xdr:cNvSpPr/>
      </xdr:nvSpPr>
      <xdr:spPr>
        <a:xfrm>
          <a:off x="12763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156456</xdr:rowOff>
    </xdr:from>
    <xdr:ext cx="534377" cy="259045"/>
    <xdr:sp macro="" textlink="">
      <xdr:nvSpPr>
        <xdr:cNvPr id="588" name="テキスト ボックス 587"/>
        <xdr:cNvSpPr txBox="1"/>
      </xdr:nvSpPr>
      <xdr:spPr>
        <a:xfrm>
          <a:off x="12547111" y="95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58725</xdr:rowOff>
    </xdr:from>
    <xdr:to>
      <xdr:col>85</xdr:col>
      <xdr:colOff>177800</xdr:colOff>
      <xdr:row>57</xdr:row>
      <xdr:rowOff>160325</xdr:rowOff>
    </xdr:to>
    <xdr:sp macro="" textlink="">
      <xdr:nvSpPr>
        <xdr:cNvPr id="594" name="楕円 593"/>
        <xdr:cNvSpPr/>
      </xdr:nvSpPr>
      <xdr:spPr>
        <a:xfrm>
          <a:off x="16268700" y="98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37152</xdr:rowOff>
    </xdr:from>
    <xdr:ext cx="534377" cy="259045"/>
    <xdr:sp macro="" textlink="">
      <xdr:nvSpPr>
        <xdr:cNvPr id="595" name="教育費該当値テキスト"/>
        <xdr:cNvSpPr txBox="1"/>
      </xdr:nvSpPr>
      <xdr:spPr>
        <a:xfrm>
          <a:off x="16370300" y="98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143484</xdr:rowOff>
    </xdr:from>
    <xdr:to>
      <xdr:col>81</xdr:col>
      <xdr:colOff>101600</xdr:colOff>
      <xdr:row>58</xdr:row>
      <xdr:rowOff>73634</xdr:rowOff>
    </xdr:to>
    <xdr:sp macro="" textlink="">
      <xdr:nvSpPr>
        <xdr:cNvPr id="596" name="楕円 595"/>
        <xdr:cNvSpPr/>
      </xdr:nvSpPr>
      <xdr:spPr>
        <a:xfrm>
          <a:off x="15430500" y="99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64761</xdr:rowOff>
    </xdr:from>
    <xdr:ext cx="534377" cy="259045"/>
    <xdr:sp macro="" textlink="">
      <xdr:nvSpPr>
        <xdr:cNvPr id="597" name="テキスト ボックス 596"/>
        <xdr:cNvSpPr txBox="1"/>
      </xdr:nvSpPr>
      <xdr:spPr>
        <a:xfrm>
          <a:off x="15214111" y="1000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122275</xdr:rowOff>
    </xdr:from>
    <xdr:to>
      <xdr:col>76</xdr:col>
      <xdr:colOff>165100</xdr:colOff>
      <xdr:row>58</xdr:row>
      <xdr:rowOff>52425</xdr:rowOff>
    </xdr:to>
    <xdr:sp macro="" textlink="">
      <xdr:nvSpPr>
        <xdr:cNvPr id="598" name="楕円 597"/>
        <xdr:cNvSpPr/>
      </xdr:nvSpPr>
      <xdr:spPr>
        <a:xfrm>
          <a:off x="14541500" y="98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43552</xdr:rowOff>
    </xdr:from>
    <xdr:ext cx="534377" cy="259045"/>
    <xdr:sp macro="" textlink="">
      <xdr:nvSpPr>
        <xdr:cNvPr id="599" name="テキスト ボックス 598"/>
        <xdr:cNvSpPr txBox="1"/>
      </xdr:nvSpPr>
      <xdr:spPr>
        <a:xfrm>
          <a:off x="14325111" y="99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31903</xdr:rowOff>
    </xdr:from>
    <xdr:to>
      <xdr:col>72</xdr:col>
      <xdr:colOff>38100</xdr:colOff>
      <xdr:row>57</xdr:row>
      <xdr:rowOff>133503</xdr:rowOff>
    </xdr:to>
    <xdr:sp macro="" textlink="">
      <xdr:nvSpPr>
        <xdr:cNvPr id="600" name="楕円 599"/>
        <xdr:cNvSpPr/>
      </xdr:nvSpPr>
      <xdr:spPr>
        <a:xfrm>
          <a:off x="13652500" y="98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124630</xdr:rowOff>
    </xdr:from>
    <xdr:ext cx="534377" cy="259045"/>
    <xdr:sp macro="" textlink="">
      <xdr:nvSpPr>
        <xdr:cNvPr id="601" name="テキスト ボックス 600"/>
        <xdr:cNvSpPr txBox="1"/>
      </xdr:nvSpPr>
      <xdr:spPr>
        <a:xfrm>
          <a:off x="13436111" y="989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122834</xdr:rowOff>
    </xdr:from>
    <xdr:to>
      <xdr:col>67</xdr:col>
      <xdr:colOff>101600</xdr:colOff>
      <xdr:row>58</xdr:row>
      <xdr:rowOff>52984</xdr:rowOff>
    </xdr:to>
    <xdr:sp macro="" textlink="">
      <xdr:nvSpPr>
        <xdr:cNvPr id="602" name="楕円 601"/>
        <xdr:cNvSpPr/>
      </xdr:nvSpPr>
      <xdr:spPr>
        <a:xfrm>
          <a:off x="12763500" y="98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44111</xdr:rowOff>
    </xdr:from>
    <xdr:ext cx="534377" cy="259045"/>
    <xdr:sp macro="" textlink="">
      <xdr:nvSpPr>
        <xdr:cNvPr id="603" name="テキスト ボックス 602"/>
        <xdr:cNvSpPr txBox="1"/>
      </xdr:nvSpPr>
      <xdr:spPr>
        <a:xfrm>
          <a:off x="12547111" y="99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132499</xdr:rowOff>
    </xdr:from>
    <xdr:to>
      <xdr:col>85</xdr:col>
      <xdr:colOff>127000</xdr:colOff>
      <xdr:row>78</xdr:row>
      <xdr:rowOff>13467</xdr:rowOff>
    </xdr:to>
    <xdr:cxnSp macro="">
      <xdr:nvCxnSpPr>
        <xdr:cNvPr id="630" name="直線コネクタ 629"/>
        <xdr:cNvCxnSpPr/>
      </xdr:nvCxnSpPr>
      <xdr:spPr>
        <a:xfrm flipV="1">
          <a:off x="15481300" y="13162699"/>
          <a:ext cx="838200" cy="22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13467</xdr:rowOff>
    </xdr:from>
    <xdr:to>
      <xdr:col>81</xdr:col>
      <xdr:colOff>50800</xdr:colOff>
      <xdr:row>78</xdr:row>
      <xdr:rowOff>80104</xdr:rowOff>
    </xdr:to>
    <xdr:cxnSp macro="">
      <xdr:nvCxnSpPr>
        <xdr:cNvPr id="633" name="直線コネクタ 632"/>
        <xdr:cNvCxnSpPr/>
      </xdr:nvCxnSpPr>
      <xdr:spPr>
        <a:xfrm flipV="1">
          <a:off x="14592300" y="13386567"/>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78550</xdr:rowOff>
    </xdr:from>
    <xdr:to>
      <xdr:col>76</xdr:col>
      <xdr:colOff>114300</xdr:colOff>
      <xdr:row>78</xdr:row>
      <xdr:rowOff>80104</xdr:rowOff>
    </xdr:to>
    <xdr:cxnSp macro="">
      <xdr:nvCxnSpPr>
        <xdr:cNvPr id="636" name="直線コネクタ 635"/>
        <xdr:cNvCxnSpPr/>
      </xdr:nvCxnSpPr>
      <xdr:spPr>
        <a:xfrm>
          <a:off x="13703300" y="13451650"/>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78550</xdr:rowOff>
    </xdr:from>
    <xdr:to>
      <xdr:col>71</xdr:col>
      <xdr:colOff>177800</xdr:colOff>
      <xdr:row>78</xdr:row>
      <xdr:rowOff>100952</xdr:rowOff>
    </xdr:to>
    <xdr:cxnSp macro="">
      <xdr:nvCxnSpPr>
        <xdr:cNvPr id="639" name="直線コネクタ 638"/>
        <xdr:cNvCxnSpPr/>
      </xdr:nvCxnSpPr>
      <xdr:spPr>
        <a:xfrm flipV="1">
          <a:off x="12814300" y="13451650"/>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macro="" textlink="">
      <xdr:nvSpPr>
        <xdr:cNvPr id="640" name="フローチャート: 判断 639"/>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28925</xdr:rowOff>
    </xdr:from>
    <xdr:ext cx="469744" cy="259045"/>
    <xdr:sp macro="" textlink="">
      <xdr:nvSpPr>
        <xdr:cNvPr id="641" name="テキスト ボックス 640"/>
        <xdr:cNvSpPr txBox="1"/>
      </xdr:nvSpPr>
      <xdr:spPr>
        <a:xfrm>
          <a:off x="13468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82979</xdr:rowOff>
    </xdr:from>
    <xdr:to>
      <xdr:col>67</xdr:col>
      <xdr:colOff>101600</xdr:colOff>
      <xdr:row>78</xdr:row>
      <xdr:rowOff>13129</xdr:rowOff>
    </xdr:to>
    <xdr:sp macro="" textlink="">
      <xdr:nvSpPr>
        <xdr:cNvPr id="642" name="フローチャート: 判断 641"/>
        <xdr:cNvSpPr/>
      </xdr:nvSpPr>
      <xdr:spPr>
        <a:xfrm>
          <a:off x="12763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29656</xdr:rowOff>
    </xdr:from>
    <xdr:ext cx="469744" cy="259045"/>
    <xdr:sp macro="" textlink="">
      <xdr:nvSpPr>
        <xdr:cNvPr id="643" name="テキスト ボックス 642"/>
        <xdr:cNvSpPr txBox="1"/>
      </xdr:nvSpPr>
      <xdr:spPr>
        <a:xfrm>
          <a:off x="12579428" y="1305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81699</xdr:rowOff>
    </xdr:from>
    <xdr:to>
      <xdr:col>85</xdr:col>
      <xdr:colOff>177800</xdr:colOff>
      <xdr:row>77</xdr:row>
      <xdr:rowOff>11849</xdr:rowOff>
    </xdr:to>
    <xdr:sp macro="" textlink="">
      <xdr:nvSpPr>
        <xdr:cNvPr id="649" name="楕円 648"/>
        <xdr:cNvSpPr/>
      </xdr:nvSpPr>
      <xdr:spPr>
        <a:xfrm>
          <a:off x="16268700" y="131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104576</xdr:rowOff>
    </xdr:from>
    <xdr:ext cx="534377" cy="259045"/>
    <xdr:sp macro="" textlink="">
      <xdr:nvSpPr>
        <xdr:cNvPr id="650" name="災害復旧費該当値テキスト"/>
        <xdr:cNvSpPr txBox="1"/>
      </xdr:nvSpPr>
      <xdr:spPr>
        <a:xfrm>
          <a:off x="16370300" y="1296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134117</xdr:rowOff>
    </xdr:from>
    <xdr:to>
      <xdr:col>81</xdr:col>
      <xdr:colOff>101600</xdr:colOff>
      <xdr:row>78</xdr:row>
      <xdr:rowOff>64267</xdr:rowOff>
    </xdr:to>
    <xdr:sp macro="" textlink="">
      <xdr:nvSpPr>
        <xdr:cNvPr id="651" name="楕円 650"/>
        <xdr:cNvSpPr/>
      </xdr:nvSpPr>
      <xdr:spPr>
        <a:xfrm>
          <a:off x="15430500" y="1333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80794</xdr:rowOff>
    </xdr:from>
    <xdr:ext cx="469744" cy="259045"/>
    <xdr:sp macro="" textlink="">
      <xdr:nvSpPr>
        <xdr:cNvPr id="652" name="テキスト ボックス 651"/>
        <xdr:cNvSpPr txBox="1"/>
      </xdr:nvSpPr>
      <xdr:spPr>
        <a:xfrm>
          <a:off x="15246428" y="1311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29304</xdr:rowOff>
    </xdr:from>
    <xdr:to>
      <xdr:col>76</xdr:col>
      <xdr:colOff>165100</xdr:colOff>
      <xdr:row>78</xdr:row>
      <xdr:rowOff>130904</xdr:rowOff>
    </xdr:to>
    <xdr:sp macro="" textlink="">
      <xdr:nvSpPr>
        <xdr:cNvPr id="653" name="楕円 652"/>
        <xdr:cNvSpPr/>
      </xdr:nvSpPr>
      <xdr:spPr>
        <a:xfrm>
          <a:off x="14541500" y="1340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147431</xdr:rowOff>
    </xdr:from>
    <xdr:ext cx="469744" cy="259045"/>
    <xdr:sp macro="" textlink="">
      <xdr:nvSpPr>
        <xdr:cNvPr id="654" name="テキスト ボックス 653"/>
        <xdr:cNvSpPr txBox="1"/>
      </xdr:nvSpPr>
      <xdr:spPr>
        <a:xfrm>
          <a:off x="14357428" y="1317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27750</xdr:rowOff>
    </xdr:from>
    <xdr:to>
      <xdr:col>72</xdr:col>
      <xdr:colOff>38100</xdr:colOff>
      <xdr:row>78</xdr:row>
      <xdr:rowOff>129350</xdr:rowOff>
    </xdr:to>
    <xdr:sp macro="" textlink="">
      <xdr:nvSpPr>
        <xdr:cNvPr id="655" name="楕円 654"/>
        <xdr:cNvSpPr/>
      </xdr:nvSpPr>
      <xdr:spPr>
        <a:xfrm>
          <a:off x="13652500" y="134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120477</xdr:rowOff>
    </xdr:from>
    <xdr:ext cx="469744" cy="259045"/>
    <xdr:sp macro="" textlink="">
      <xdr:nvSpPr>
        <xdr:cNvPr id="656" name="テキスト ボックス 655"/>
        <xdr:cNvSpPr txBox="1"/>
      </xdr:nvSpPr>
      <xdr:spPr>
        <a:xfrm>
          <a:off x="13468428" y="1349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50152</xdr:rowOff>
    </xdr:from>
    <xdr:to>
      <xdr:col>67</xdr:col>
      <xdr:colOff>101600</xdr:colOff>
      <xdr:row>78</xdr:row>
      <xdr:rowOff>151752</xdr:rowOff>
    </xdr:to>
    <xdr:sp macro="" textlink="">
      <xdr:nvSpPr>
        <xdr:cNvPr id="657" name="楕円 656"/>
        <xdr:cNvSpPr/>
      </xdr:nvSpPr>
      <xdr:spPr>
        <a:xfrm>
          <a:off x="12763500" y="134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142879</xdr:rowOff>
    </xdr:from>
    <xdr:ext cx="469744" cy="259045"/>
    <xdr:sp macro="" textlink="">
      <xdr:nvSpPr>
        <xdr:cNvPr id="658" name="テキスト ボックス 657"/>
        <xdr:cNvSpPr txBox="1"/>
      </xdr:nvSpPr>
      <xdr:spPr>
        <a:xfrm>
          <a:off x="12579428" y="1351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24665</xdr:rowOff>
    </xdr:from>
    <xdr:to>
      <xdr:col>85</xdr:col>
      <xdr:colOff>127000</xdr:colOff>
      <xdr:row>94</xdr:row>
      <xdr:rowOff>29384</xdr:rowOff>
    </xdr:to>
    <xdr:cxnSp macro="">
      <xdr:nvCxnSpPr>
        <xdr:cNvPr id="689" name="直線コネクタ 688"/>
        <xdr:cNvCxnSpPr/>
      </xdr:nvCxnSpPr>
      <xdr:spPr>
        <a:xfrm flipV="1">
          <a:off x="15481300" y="16140965"/>
          <a:ext cx="8382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4956</xdr:rowOff>
    </xdr:from>
    <xdr:to>
      <xdr:col>81</xdr:col>
      <xdr:colOff>50800</xdr:colOff>
      <xdr:row>94</xdr:row>
      <xdr:rowOff>29384</xdr:rowOff>
    </xdr:to>
    <xdr:cxnSp macro="">
      <xdr:nvCxnSpPr>
        <xdr:cNvPr id="692" name="直線コネクタ 691"/>
        <xdr:cNvCxnSpPr/>
      </xdr:nvCxnSpPr>
      <xdr:spPr>
        <a:xfrm>
          <a:off x="14592300" y="16121256"/>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146754</xdr:rowOff>
    </xdr:from>
    <xdr:to>
      <xdr:col>76</xdr:col>
      <xdr:colOff>114300</xdr:colOff>
      <xdr:row>94</xdr:row>
      <xdr:rowOff>4956</xdr:rowOff>
    </xdr:to>
    <xdr:cxnSp macro="">
      <xdr:nvCxnSpPr>
        <xdr:cNvPr id="695" name="直線コネクタ 694"/>
        <xdr:cNvCxnSpPr/>
      </xdr:nvCxnSpPr>
      <xdr:spPr>
        <a:xfrm>
          <a:off x="13703300" y="16091604"/>
          <a:ext cx="8890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115926</xdr:rowOff>
    </xdr:from>
    <xdr:to>
      <xdr:col>71</xdr:col>
      <xdr:colOff>177800</xdr:colOff>
      <xdr:row>93</xdr:row>
      <xdr:rowOff>146754</xdr:rowOff>
    </xdr:to>
    <xdr:cxnSp macro="">
      <xdr:nvCxnSpPr>
        <xdr:cNvPr id="698" name="直線コネクタ 697"/>
        <xdr:cNvCxnSpPr/>
      </xdr:nvCxnSpPr>
      <xdr:spPr>
        <a:xfrm>
          <a:off x="12814300" y="16060776"/>
          <a:ext cx="889000" cy="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macro="" textlink="">
      <xdr:nvSpPr>
        <xdr:cNvPr id="699" name="フローチャート: 判断 698"/>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102336</xdr:rowOff>
    </xdr:from>
    <xdr:ext cx="534377" cy="259045"/>
    <xdr:sp macro="" textlink="">
      <xdr:nvSpPr>
        <xdr:cNvPr id="700" name="テキスト ボックス 699"/>
        <xdr:cNvSpPr txBox="1"/>
      </xdr:nvSpPr>
      <xdr:spPr>
        <a:xfrm>
          <a:off x="13436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14491</xdr:rowOff>
    </xdr:from>
    <xdr:to>
      <xdr:col>67</xdr:col>
      <xdr:colOff>101600</xdr:colOff>
      <xdr:row>94</xdr:row>
      <xdr:rowOff>116091</xdr:rowOff>
    </xdr:to>
    <xdr:sp macro="" textlink="">
      <xdr:nvSpPr>
        <xdr:cNvPr id="701" name="フローチャート: 判断 700"/>
        <xdr:cNvSpPr/>
      </xdr:nvSpPr>
      <xdr:spPr>
        <a:xfrm>
          <a:off x="12763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107218</xdr:rowOff>
    </xdr:from>
    <xdr:ext cx="534377" cy="259045"/>
    <xdr:sp macro="" textlink="">
      <xdr:nvSpPr>
        <xdr:cNvPr id="702" name="テキスト ボックス 701"/>
        <xdr:cNvSpPr txBox="1"/>
      </xdr:nvSpPr>
      <xdr:spPr>
        <a:xfrm>
          <a:off x="12547111" y="162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145315</xdr:rowOff>
    </xdr:from>
    <xdr:to>
      <xdr:col>85</xdr:col>
      <xdr:colOff>177800</xdr:colOff>
      <xdr:row>94</xdr:row>
      <xdr:rowOff>75465</xdr:rowOff>
    </xdr:to>
    <xdr:sp macro="" textlink="">
      <xdr:nvSpPr>
        <xdr:cNvPr id="708" name="楕円 707"/>
        <xdr:cNvSpPr/>
      </xdr:nvSpPr>
      <xdr:spPr>
        <a:xfrm>
          <a:off x="16268700" y="160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168192</xdr:rowOff>
    </xdr:from>
    <xdr:ext cx="534377" cy="259045"/>
    <xdr:sp macro="" textlink="">
      <xdr:nvSpPr>
        <xdr:cNvPr id="709" name="公債費該当値テキスト"/>
        <xdr:cNvSpPr txBox="1"/>
      </xdr:nvSpPr>
      <xdr:spPr>
        <a:xfrm>
          <a:off x="16370300" y="159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150034</xdr:rowOff>
    </xdr:from>
    <xdr:to>
      <xdr:col>81</xdr:col>
      <xdr:colOff>101600</xdr:colOff>
      <xdr:row>94</xdr:row>
      <xdr:rowOff>80184</xdr:rowOff>
    </xdr:to>
    <xdr:sp macro="" textlink="">
      <xdr:nvSpPr>
        <xdr:cNvPr id="710" name="楕円 709"/>
        <xdr:cNvSpPr/>
      </xdr:nvSpPr>
      <xdr:spPr>
        <a:xfrm>
          <a:off x="15430500" y="160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96711</xdr:rowOff>
    </xdr:from>
    <xdr:ext cx="534377" cy="259045"/>
    <xdr:sp macro="" textlink="">
      <xdr:nvSpPr>
        <xdr:cNvPr id="711" name="テキスト ボックス 710"/>
        <xdr:cNvSpPr txBox="1"/>
      </xdr:nvSpPr>
      <xdr:spPr>
        <a:xfrm>
          <a:off x="15214111" y="1587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125606</xdr:rowOff>
    </xdr:from>
    <xdr:to>
      <xdr:col>76</xdr:col>
      <xdr:colOff>165100</xdr:colOff>
      <xdr:row>94</xdr:row>
      <xdr:rowOff>55756</xdr:rowOff>
    </xdr:to>
    <xdr:sp macro="" textlink="">
      <xdr:nvSpPr>
        <xdr:cNvPr id="712" name="楕円 711"/>
        <xdr:cNvSpPr/>
      </xdr:nvSpPr>
      <xdr:spPr>
        <a:xfrm>
          <a:off x="14541500" y="160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72283</xdr:rowOff>
    </xdr:from>
    <xdr:ext cx="534377" cy="259045"/>
    <xdr:sp macro="" textlink="">
      <xdr:nvSpPr>
        <xdr:cNvPr id="713" name="テキスト ボックス 712"/>
        <xdr:cNvSpPr txBox="1"/>
      </xdr:nvSpPr>
      <xdr:spPr>
        <a:xfrm>
          <a:off x="14325111" y="1584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95954</xdr:rowOff>
    </xdr:from>
    <xdr:to>
      <xdr:col>72</xdr:col>
      <xdr:colOff>38100</xdr:colOff>
      <xdr:row>94</xdr:row>
      <xdr:rowOff>26104</xdr:rowOff>
    </xdr:to>
    <xdr:sp macro="" textlink="">
      <xdr:nvSpPr>
        <xdr:cNvPr id="714" name="楕円 713"/>
        <xdr:cNvSpPr/>
      </xdr:nvSpPr>
      <xdr:spPr>
        <a:xfrm>
          <a:off x="13652500" y="160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42631</xdr:rowOff>
    </xdr:from>
    <xdr:ext cx="534377" cy="259045"/>
    <xdr:sp macro="" textlink="">
      <xdr:nvSpPr>
        <xdr:cNvPr id="715" name="テキスト ボックス 714"/>
        <xdr:cNvSpPr txBox="1"/>
      </xdr:nvSpPr>
      <xdr:spPr>
        <a:xfrm>
          <a:off x="13436111" y="158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65126</xdr:rowOff>
    </xdr:from>
    <xdr:to>
      <xdr:col>67</xdr:col>
      <xdr:colOff>101600</xdr:colOff>
      <xdr:row>93</xdr:row>
      <xdr:rowOff>166726</xdr:rowOff>
    </xdr:to>
    <xdr:sp macro="" textlink="">
      <xdr:nvSpPr>
        <xdr:cNvPr id="716" name="楕円 715"/>
        <xdr:cNvSpPr/>
      </xdr:nvSpPr>
      <xdr:spPr>
        <a:xfrm>
          <a:off x="12763500" y="1600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11803</xdr:rowOff>
    </xdr:from>
    <xdr:ext cx="534377" cy="259045"/>
    <xdr:sp macro="" textlink="">
      <xdr:nvSpPr>
        <xdr:cNvPr id="717" name="テキスト ボックス 716"/>
        <xdr:cNvSpPr txBox="1"/>
      </xdr:nvSpPr>
      <xdr:spPr>
        <a:xfrm>
          <a:off x="12547111" y="157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macro="" textlink="">
      <xdr:nvSpPr>
        <xdr:cNvPr id="754" name="フローチャート: 判断 753"/>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26113</xdr:rowOff>
    </xdr:from>
    <xdr:ext cx="378565" cy="259045"/>
    <xdr:sp macro="" textlink="">
      <xdr:nvSpPr>
        <xdr:cNvPr id="755" name="テキスト ボックス 754"/>
        <xdr:cNvSpPr txBox="1"/>
      </xdr:nvSpPr>
      <xdr:spPr>
        <a:xfrm>
          <a:off x="19356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56" name="フローチャート: 判断 755"/>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28765</xdr:rowOff>
    </xdr:from>
    <xdr:ext cx="378565" cy="259045"/>
    <xdr:sp macro="" textlink="">
      <xdr:nvSpPr>
        <xdr:cNvPr id="757" name="テキスト ボックス 756"/>
        <xdr:cNvSpPr txBox="1"/>
      </xdr:nvSpPr>
      <xdr:spPr>
        <a:xfrm>
          <a:off x="18467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が類似団体の平均を大きく上回るのは、大分県内の他市と比較して出生率が高く、それに伴い児童措置費等に要する経費が膨らんでいるためであるが、保育所等の施設整備の充実により待機児童は少な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住民税非課税世帯に対する給付金が主な要因である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となっているが、ごみ処理施設（中津市クリーンプラザ）の基幹改良工事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26,193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千円の減となっているものの、人口の減少により、一人当たりのコストは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円の増となり、依然として全国平均及び類似団体平均を上回っている。引き続き「中津市行政サービス高度化プラン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」で掲げる目標（令和８年度末４００億円以下）を堅持しつつ、適正管理に努める。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歳入は、市税の増（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752,408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、新型コロナウイルス感染症対策の財源である国庫支出金、普通交付税や臨時財政対策債の減を上回り、前年度比で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912,766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歳出は住民税非課税世帯等に対する給付金の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による扶助費の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脱炭素社会推進基金の創設等による積立金の増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1,003,866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歳入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を上回り、実質収支額は前年度比で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483,088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千円の減となった。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年度決算剰余金（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億円）や普通交付税の追加交付により、前年度比で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340,535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一般会計等の実質収支は、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翌年繰越財源の増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を主な要因として、前年度比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483,088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、病院事業会計の剰余金が、前年度比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475,221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千円の減となったため、資金剰余額総額は前年度比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1,006,114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6,302,757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標準財政規模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、資金剰余額の減が大きかったため、連結実質赤字比率は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連結実質赤字比率は「早期健全化段階」の基準を大きく下回っており、良好な状態にあるため引き続き、当該比率の適正な推移に努める。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42038_&#20013;&#2794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39.9</v>
          </cell>
          <cell r="BX51">
            <v>41.9</v>
          </cell>
          <cell r="CF51">
            <v>37.5</v>
          </cell>
          <cell r="CN51">
            <v>33.200000000000003</v>
          </cell>
          <cell r="CV51">
            <v>33.200000000000003</v>
          </cell>
        </row>
        <row r="53">
          <cell r="BP53">
            <v>61.8</v>
          </cell>
          <cell r="BX53">
            <v>62.8</v>
          </cell>
          <cell r="CF53">
            <v>63.9</v>
          </cell>
          <cell r="CN53">
            <v>64.599999999999994</v>
          </cell>
          <cell r="CV53">
            <v>66</v>
          </cell>
        </row>
        <row r="55">
          <cell r="AN55" t="str">
            <v>類似団体内平均値</v>
          </cell>
          <cell r="BP55">
            <v>22.7</v>
          </cell>
          <cell r="BX55">
            <v>27.8</v>
          </cell>
          <cell r="CF55">
            <v>18</v>
          </cell>
          <cell r="CN55">
            <v>12.7</v>
          </cell>
          <cell r="CV55">
            <v>10</v>
          </cell>
        </row>
        <row r="57">
          <cell r="BP57">
            <v>60.6</v>
          </cell>
          <cell r="BX57">
            <v>62</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cell r="BP73">
            <v>39.9</v>
          </cell>
          <cell r="BX73">
            <v>41.9</v>
          </cell>
          <cell r="CF73">
            <v>37.5</v>
          </cell>
          <cell r="CN73">
            <v>33.200000000000003</v>
          </cell>
          <cell r="CV73">
            <v>33.200000000000003</v>
          </cell>
        </row>
        <row r="75">
          <cell r="BP75">
            <v>6.1</v>
          </cell>
          <cell r="BX75">
            <v>6.3</v>
          </cell>
          <cell r="CF75">
            <v>5.9</v>
          </cell>
          <cell r="CN75">
            <v>5.6</v>
          </cell>
          <cell r="CV75">
            <v>5.5</v>
          </cell>
        </row>
        <row r="77">
          <cell r="AN77" t="str">
            <v>類似団体内平均値</v>
          </cell>
          <cell r="BP77">
            <v>22.7</v>
          </cell>
          <cell r="BX77">
            <v>27.8</v>
          </cell>
          <cell r="CF77">
            <v>18</v>
          </cell>
          <cell r="CN77">
            <v>12.7</v>
          </cell>
          <cell r="CV77">
            <v>10</v>
          </cell>
        </row>
        <row r="79">
          <cell r="BP79">
            <v>7.7</v>
          </cell>
          <cell r="BX79">
            <v>7.5</v>
          </cell>
          <cell r="CF79">
            <v>6.6</v>
          </cell>
          <cell r="CN79">
            <v>6.6</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48155680</v>
      </c>
      <c r="BO4" s="449"/>
      <c r="BP4" s="449"/>
      <c r="BQ4" s="449"/>
      <c r="BR4" s="449"/>
      <c r="BS4" s="449"/>
      <c r="BT4" s="449"/>
      <c r="BU4" s="450"/>
      <c r="BV4" s="448">
        <v>47242914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5.4</v>
      </c>
      <c r="CU4" s="589"/>
      <c r="CV4" s="589"/>
      <c r="CW4" s="589"/>
      <c r="CX4" s="589"/>
      <c r="CY4" s="589"/>
      <c r="CZ4" s="589"/>
      <c r="DA4" s="590"/>
      <c r="DB4" s="588">
        <v>7.4</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46251435</v>
      </c>
      <c r="BO5" s="420"/>
      <c r="BP5" s="420"/>
      <c r="BQ5" s="420"/>
      <c r="BR5" s="420"/>
      <c r="BS5" s="420"/>
      <c r="BT5" s="420"/>
      <c r="BU5" s="421"/>
      <c r="BV5" s="419">
        <v>45247569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93.8</v>
      </c>
      <c r="CU5" s="417"/>
      <c r="CV5" s="417"/>
      <c r="CW5" s="417"/>
      <c r="CX5" s="417"/>
      <c r="CY5" s="417"/>
      <c r="CZ5" s="417"/>
      <c r="DA5" s="418"/>
      <c r="DB5" s="416">
        <v>94.5</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1904245</v>
      </c>
      <c r="BO6" s="420"/>
      <c r="BP6" s="420"/>
      <c r="BQ6" s="420"/>
      <c r="BR6" s="420"/>
      <c r="BS6" s="420"/>
      <c r="BT6" s="420"/>
      <c r="BU6" s="421"/>
      <c r="BV6" s="419">
        <v>1995345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94.4</v>
      </c>
      <c r="CU6" s="563"/>
      <c r="CV6" s="563"/>
      <c r="CW6" s="563"/>
      <c r="CX6" s="563"/>
      <c r="CY6" s="563"/>
      <c r="CZ6" s="563"/>
      <c r="DA6" s="564"/>
      <c r="DB6" s="562">
        <v>95.9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616099</v>
      </c>
      <c r="BO7" s="420"/>
      <c r="BP7" s="420"/>
      <c r="BQ7" s="420"/>
      <c r="BR7" s="420"/>
      <c r="BS7" s="420"/>
      <c r="BT7" s="420"/>
      <c r="BU7" s="421"/>
      <c r="BV7" s="419">
        <v>224111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23995071</v>
      </c>
      <c r="CU7" s="420"/>
      <c r="CV7" s="420"/>
      <c r="CW7" s="420"/>
      <c r="CX7" s="420"/>
      <c r="CY7" s="420"/>
      <c r="CZ7" s="420"/>
      <c r="DA7" s="421"/>
      <c r="DB7" s="419">
        <v>24005626</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1288146</v>
      </c>
      <c r="BO8" s="420"/>
      <c r="BP8" s="420"/>
      <c r="BQ8" s="420"/>
      <c r="BR8" s="420"/>
      <c r="BS8" s="420"/>
      <c r="BT8" s="420"/>
      <c r="BU8" s="421"/>
      <c r="BV8" s="419">
        <v>1771234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0.51</v>
      </c>
      <c r="CU8" s="523"/>
      <c r="CV8" s="523"/>
      <c r="CW8" s="523"/>
      <c r="CX8" s="523"/>
      <c r="CY8" s="523"/>
      <c r="CZ8" s="523"/>
      <c r="DA8" s="524"/>
      <c r="DB8" s="522">
        <v>0.51</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82863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-483088</v>
      </c>
      <c r="BO9" s="420"/>
      <c r="BP9" s="420"/>
      <c r="BQ9" s="420"/>
      <c r="BR9" s="420"/>
      <c r="BS9" s="420"/>
      <c r="BT9" s="420"/>
      <c r="BU9" s="421"/>
      <c r="BV9" s="419">
        <v>-792818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v>
      </c>
      <c r="CU9" s="417"/>
      <c r="CV9" s="417"/>
      <c r="CW9" s="417"/>
      <c r="CX9" s="417"/>
      <c r="CY9" s="417"/>
      <c r="CZ9" s="417"/>
      <c r="DA9" s="418"/>
      <c r="DB9" s="416">
        <v>15.9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83965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10780</v>
      </c>
      <c r="BO10" s="420"/>
      <c r="BP10" s="420"/>
      <c r="BQ10" s="420"/>
      <c r="BR10" s="420"/>
      <c r="BS10" s="420"/>
      <c r="BT10" s="420"/>
      <c r="BU10" s="421"/>
      <c r="BV10" s="419">
        <v>10071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147728</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82221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570245</v>
      </c>
      <c r="BO12" s="420"/>
      <c r="BP12" s="420"/>
      <c r="BQ12" s="420"/>
      <c r="BR12" s="420"/>
      <c r="BS12" s="420"/>
      <c r="BT12" s="420"/>
      <c r="BU12" s="421"/>
      <c r="BV12" s="419">
        <v>375575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79854</v>
      </c>
      <c r="S13" s="507"/>
      <c r="T13" s="507"/>
      <c r="U13" s="507"/>
      <c r="V13" s="508"/>
      <c r="W13" s="509" t="s">
        <v>131</v>
      </c>
      <c r="X13" s="405"/>
      <c r="Y13" s="405"/>
      <c r="Z13" s="405"/>
      <c r="AA13" s="405"/>
      <c r="AB13" s="406"/>
      <c r="AC13" s="372">
        <v>1638</v>
      </c>
      <c r="AD13" s="373"/>
      <c r="AE13" s="373"/>
      <c r="AF13" s="373"/>
      <c r="AG13" s="374"/>
      <c r="AH13" s="372">
        <v>2084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-894825</v>
      </c>
      <c r="BO13" s="420"/>
      <c r="BP13" s="420"/>
      <c r="BQ13" s="420"/>
      <c r="BR13" s="420"/>
      <c r="BS13" s="420"/>
      <c r="BT13" s="420"/>
      <c r="BU13" s="421"/>
      <c r="BV13" s="419">
        <v>-1158322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5.6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83101</v>
      </c>
      <c r="S14" s="507"/>
      <c r="T14" s="507"/>
      <c r="U14" s="507"/>
      <c r="V14" s="508"/>
      <c r="W14" s="510"/>
      <c r="X14" s="408"/>
      <c r="Y14" s="408"/>
      <c r="Z14" s="408"/>
      <c r="AA14" s="408"/>
      <c r="AB14" s="409"/>
      <c r="AC14" s="499">
        <v>4.4000000000000004</v>
      </c>
      <c r="AD14" s="500"/>
      <c r="AE14" s="500"/>
      <c r="AF14" s="500"/>
      <c r="AG14" s="501"/>
      <c r="AH14" s="499">
        <v>5.4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33.200000000000003</v>
      </c>
      <c r="CU14" s="517"/>
      <c r="CV14" s="517"/>
      <c r="CW14" s="517"/>
      <c r="CX14" s="517"/>
      <c r="CY14" s="517"/>
      <c r="CZ14" s="517"/>
      <c r="DA14" s="518"/>
      <c r="DB14" s="516">
        <v>33.200000000000003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80953</v>
      </c>
      <c r="S15" s="507"/>
      <c r="T15" s="507"/>
      <c r="U15" s="507"/>
      <c r="V15" s="508"/>
      <c r="W15" s="509" t="s">
        <v>137</v>
      </c>
      <c r="X15" s="405"/>
      <c r="Y15" s="405"/>
      <c r="Z15" s="405"/>
      <c r="AA15" s="405"/>
      <c r="AB15" s="406"/>
      <c r="AC15" s="372">
        <v>12965</v>
      </c>
      <c r="AD15" s="373"/>
      <c r="AE15" s="373"/>
      <c r="AF15" s="373"/>
      <c r="AG15" s="374"/>
      <c r="AH15" s="372">
        <v>12875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10947443</v>
      </c>
      <c r="BO15" s="449"/>
      <c r="BP15" s="449"/>
      <c r="BQ15" s="449"/>
      <c r="BR15" s="449"/>
      <c r="BS15" s="449"/>
      <c r="BT15" s="449"/>
      <c r="BU15" s="450"/>
      <c r="BV15" s="448">
        <v>10610543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34.5</v>
      </c>
      <c r="AD16" s="500"/>
      <c r="AE16" s="500"/>
      <c r="AF16" s="500"/>
      <c r="AG16" s="501"/>
      <c r="AH16" s="499">
        <v>33.5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20953443</v>
      </c>
      <c r="BO16" s="420"/>
      <c r="BP16" s="420"/>
      <c r="BQ16" s="420"/>
      <c r="BR16" s="420"/>
      <c r="BS16" s="420"/>
      <c r="BT16" s="420"/>
      <c r="BU16" s="421"/>
      <c r="BV16" s="419">
        <v>20840703</v>
      </c>
      <c r="BW16" s="420"/>
      <c r="BX16" s="420"/>
      <c r="BY16" s="420"/>
      <c r="BZ16" s="420"/>
      <c r="CA16" s="420"/>
      <c r="CB16" s="420"/>
      <c r="CC16" s="421"/>
      <c r="CD16" s="194"/>
      <c r="CE16" s="451" t="s">
        <v>143</v>
      </c>
      <c r="CF16" s="451"/>
      <c r="CG16" s="451"/>
      <c r="CH16" s="451"/>
      <c r="CI16" s="451"/>
      <c r="CJ16" s="451"/>
      <c r="CK16" s="451"/>
      <c r="CL16" s="451"/>
      <c r="CM16" s="451"/>
      <c r="CN16" s="451"/>
      <c r="CO16" s="451"/>
      <c r="CP16" s="451"/>
      <c r="CQ16" s="451"/>
      <c r="CR16" s="451"/>
      <c r="CS16" s="452"/>
      <c r="CT16" s="416">
        <v>6.3</v>
      </c>
      <c r="CU16" s="417"/>
      <c r="CV16" s="417"/>
      <c r="CW16" s="417"/>
      <c r="CX16" s="417"/>
      <c r="CY16" s="417"/>
      <c r="CZ16" s="417"/>
      <c r="DA16" s="418"/>
      <c r="DB16" s="416">
        <v>8.1</v>
      </c>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144</v>
      </c>
      <c r="N17" s="513"/>
      <c r="O17" s="513"/>
      <c r="P17" s="513"/>
      <c r="Q17" s="514"/>
      <c r="R17" s="496" t="s">
        <v>145</v>
      </c>
      <c r="S17" s="497"/>
      <c r="T17" s="497"/>
      <c r="U17" s="497"/>
      <c r="V17" s="498"/>
      <c r="W17" s="509" t="s">
        <v>146</v>
      </c>
      <c r="X17" s="405"/>
      <c r="Y17" s="405"/>
      <c r="Z17" s="405"/>
      <c r="AA17" s="405"/>
      <c r="AB17" s="406"/>
      <c r="AC17" s="372">
        <v>22945</v>
      </c>
      <c r="AD17" s="373"/>
      <c r="AE17" s="373"/>
      <c r="AF17" s="373"/>
      <c r="AG17" s="374"/>
      <c r="AH17" s="372">
        <v>23421</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13809399</v>
      </c>
      <c r="BO17" s="420"/>
      <c r="BP17" s="420"/>
      <c r="BQ17" s="420"/>
      <c r="BR17" s="420"/>
      <c r="BS17" s="420"/>
      <c r="BT17" s="420"/>
      <c r="BU17" s="421"/>
      <c r="BV17" s="419">
        <v>13398939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148</v>
      </c>
      <c r="C18" s="470"/>
      <c r="D18" s="470"/>
      <c r="E18" s="471"/>
      <c r="F18" s="471"/>
      <c r="G18" s="471"/>
      <c r="H18" s="471"/>
      <c r="I18" s="471"/>
      <c r="J18" s="471"/>
      <c r="K18" s="471"/>
      <c r="L18" s="472">
        <v>491.44</v>
      </c>
      <c r="M18" s="472"/>
      <c r="N18" s="472"/>
      <c r="O18" s="472"/>
      <c r="P18" s="472"/>
      <c r="Q18" s="472"/>
      <c r="R18" s="473"/>
      <c r="S18" s="473"/>
      <c r="T18" s="473"/>
      <c r="U18" s="473"/>
      <c r="V18" s="474"/>
      <c r="W18" s="490"/>
      <c r="X18" s="491"/>
      <c r="Y18" s="491"/>
      <c r="Z18" s="491"/>
      <c r="AA18" s="491"/>
      <c r="AB18" s="515"/>
      <c r="AC18" s="389">
        <v>61.1</v>
      </c>
      <c r="AD18" s="390"/>
      <c r="AE18" s="390"/>
      <c r="AF18" s="390"/>
      <c r="AG18" s="475"/>
      <c r="AH18" s="389">
        <v>61</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23368717</v>
      </c>
      <c r="BO18" s="420"/>
      <c r="BP18" s="420"/>
      <c r="BQ18" s="420"/>
      <c r="BR18" s="420"/>
      <c r="BS18" s="420"/>
      <c r="BT18" s="420"/>
      <c r="BU18" s="421"/>
      <c r="BV18" s="419">
        <v>23197275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150</v>
      </c>
      <c r="C19" s="470"/>
      <c r="D19" s="470"/>
      <c r="E19" s="471"/>
      <c r="F19" s="471"/>
      <c r="G19" s="471"/>
      <c r="H19" s="471"/>
      <c r="I19" s="471"/>
      <c r="J19" s="471"/>
      <c r="K19" s="471"/>
      <c r="L19" s="479">
        <v>169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31289062</v>
      </c>
      <c r="BO19" s="420"/>
      <c r="BP19" s="420"/>
      <c r="BQ19" s="420"/>
      <c r="BR19" s="420"/>
      <c r="BS19" s="420"/>
      <c r="BT19" s="420"/>
      <c r="BU19" s="421"/>
      <c r="BV19" s="419">
        <v>29484996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152</v>
      </c>
      <c r="C20" s="470"/>
      <c r="D20" s="470"/>
      <c r="E20" s="471"/>
      <c r="F20" s="471"/>
      <c r="G20" s="471"/>
      <c r="H20" s="471"/>
      <c r="I20" s="471"/>
      <c r="J20" s="471"/>
      <c r="K20" s="471"/>
      <c r="L20" s="479">
        <v>37571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37342394</v>
      </c>
      <c r="BO22" s="449"/>
      <c r="BP22" s="449"/>
      <c r="BQ22" s="449"/>
      <c r="BR22" s="449"/>
      <c r="BS22" s="449"/>
      <c r="BT22" s="449"/>
      <c r="BU22" s="450"/>
      <c r="BV22" s="448">
        <v>38694687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32744554</v>
      </c>
      <c r="BO23" s="420"/>
      <c r="BP23" s="420"/>
      <c r="BQ23" s="420"/>
      <c r="BR23" s="420"/>
      <c r="BS23" s="420"/>
      <c r="BT23" s="420"/>
      <c r="BU23" s="421"/>
      <c r="BV23" s="419">
        <v>34333581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162</v>
      </c>
      <c r="F24" s="376"/>
      <c r="G24" s="376"/>
      <c r="H24" s="376"/>
      <c r="I24" s="376"/>
      <c r="J24" s="376"/>
      <c r="K24" s="377"/>
      <c r="L24" s="372">
        <v>1</v>
      </c>
      <c r="M24" s="373"/>
      <c r="N24" s="373"/>
      <c r="O24" s="373"/>
      <c r="P24" s="374"/>
      <c r="Q24" s="372">
        <v>8850</v>
      </c>
      <c r="R24" s="373"/>
      <c r="S24" s="373"/>
      <c r="T24" s="373"/>
      <c r="U24" s="373"/>
      <c r="V24" s="374"/>
      <c r="W24" s="462"/>
      <c r="X24" s="399"/>
      <c r="Y24" s="400"/>
      <c r="Z24" s="375" t="s">
        <v>163</v>
      </c>
      <c r="AA24" s="376"/>
      <c r="AB24" s="376"/>
      <c r="AC24" s="376"/>
      <c r="AD24" s="376"/>
      <c r="AE24" s="376"/>
      <c r="AF24" s="376"/>
      <c r="AG24" s="377"/>
      <c r="AH24" s="372">
        <v>711</v>
      </c>
      <c r="AI24" s="373"/>
      <c r="AJ24" s="373"/>
      <c r="AK24" s="373"/>
      <c r="AL24" s="374"/>
      <c r="AM24" s="372">
        <v>2157885</v>
      </c>
      <c r="AN24" s="373"/>
      <c r="AO24" s="373"/>
      <c r="AP24" s="373"/>
      <c r="AQ24" s="373"/>
      <c r="AR24" s="374"/>
      <c r="AS24" s="372">
        <v>3035</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23604058</v>
      </c>
      <c r="BO24" s="420"/>
      <c r="BP24" s="420"/>
      <c r="BQ24" s="420"/>
      <c r="BR24" s="420"/>
      <c r="BS24" s="420"/>
      <c r="BT24" s="420"/>
      <c r="BU24" s="421"/>
      <c r="BV24" s="419">
        <v>23655244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165</v>
      </c>
      <c r="F25" s="376"/>
      <c r="G25" s="376"/>
      <c r="H25" s="376"/>
      <c r="I25" s="376"/>
      <c r="J25" s="376"/>
      <c r="K25" s="377"/>
      <c r="L25" s="372">
        <v>2</v>
      </c>
      <c r="M25" s="373"/>
      <c r="N25" s="373"/>
      <c r="O25" s="373"/>
      <c r="P25" s="374"/>
      <c r="Q25" s="372">
        <v>7270</v>
      </c>
      <c r="R25" s="373"/>
      <c r="S25" s="373"/>
      <c r="T25" s="373"/>
      <c r="U25" s="373"/>
      <c r="V25" s="374"/>
      <c r="W25" s="462"/>
      <c r="X25" s="399"/>
      <c r="Y25" s="400"/>
      <c r="Z25" s="375" t="s">
        <v>166</v>
      </c>
      <c r="AA25" s="376"/>
      <c r="AB25" s="376"/>
      <c r="AC25" s="376"/>
      <c r="AD25" s="376"/>
      <c r="AE25" s="376"/>
      <c r="AF25" s="376"/>
      <c r="AG25" s="377"/>
      <c r="AH25" s="372">
        <v>120</v>
      </c>
      <c r="AI25" s="373"/>
      <c r="AJ25" s="373"/>
      <c r="AK25" s="373"/>
      <c r="AL25" s="374"/>
      <c r="AM25" s="372">
        <v>348360</v>
      </c>
      <c r="AN25" s="373"/>
      <c r="AO25" s="373"/>
      <c r="AP25" s="373"/>
      <c r="AQ25" s="373"/>
      <c r="AR25" s="374"/>
      <c r="AS25" s="372">
        <v>2903</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7320696</v>
      </c>
      <c r="BO25" s="449"/>
      <c r="BP25" s="449"/>
      <c r="BQ25" s="449"/>
      <c r="BR25" s="449"/>
      <c r="BS25" s="449"/>
      <c r="BT25" s="449"/>
      <c r="BU25" s="450"/>
      <c r="BV25" s="448">
        <v>5510569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168</v>
      </c>
      <c r="F26" s="376"/>
      <c r="G26" s="376"/>
      <c r="H26" s="376"/>
      <c r="I26" s="376"/>
      <c r="J26" s="376"/>
      <c r="K26" s="377"/>
      <c r="L26" s="372">
        <v>1</v>
      </c>
      <c r="M26" s="373"/>
      <c r="N26" s="373"/>
      <c r="O26" s="373"/>
      <c r="P26" s="374"/>
      <c r="Q26" s="372">
        <v>6400</v>
      </c>
      <c r="R26" s="373"/>
      <c r="S26" s="373"/>
      <c r="T26" s="373"/>
      <c r="U26" s="373"/>
      <c r="V26" s="374"/>
      <c r="W26" s="462"/>
      <c r="X26" s="399"/>
      <c r="Y26" s="400"/>
      <c r="Z26" s="375" t="s">
        <v>169</v>
      </c>
      <c r="AA26" s="430"/>
      <c r="AB26" s="430"/>
      <c r="AC26" s="430"/>
      <c r="AD26" s="430"/>
      <c r="AE26" s="430"/>
      <c r="AF26" s="430"/>
      <c r="AG26" s="431"/>
      <c r="AH26" s="372">
        <v>3</v>
      </c>
      <c r="AI26" s="373"/>
      <c r="AJ26" s="373"/>
      <c r="AK26" s="373"/>
      <c r="AL26" s="374"/>
      <c r="AM26" s="372">
        <v>11736</v>
      </c>
      <c r="AN26" s="373"/>
      <c r="AO26" s="373"/>
      <c r="AP26" s="373"/>
      <c r="AQ26" s="373"/>
      <c r="AR26" s="374"/>
      <c r="AS26" s="372">
        <v>3912</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171</v>
      </c>
      <c r="F27" s="376"/>
      <c r="G27" s="376"/>
      <c r="H27" s="376"/>
      <c r="I27" s="376"/>
      <c r="J27" s="376"/>
      <c r="K27" s="377"/>
      <c r="L27" s="372">
        <v>1</v>
      </c>
      <c r="M27" s="373"/>
      <c r="N27" s="373"/>
      <c r="O27" s="373"/>
      <c r="P27" s="374"/>
      <c r="Q27" s="372">
        <v>4480</v>
      </c>
      <c r="R27" s="373"/>
      <c r="S27" s="373"/>
      <c r="T27" s="373"/>
      <c r="U27" s="373"/>
      <c r="V27" s="374"/>
      <c r="W27" s="462"/>
      <c r="X27" s="399"/>
      <c r="Y27" s="400"/>
      <c r="Z27" s="375" t="s">
        <v>172</v>
      </c>
      <c r="AA27" s="376"/>
      <c r="AB27" s="376"/>
      <c r="AC27" s="376"/>
      <c r="AD27" s="376"/>
      <c r="AE27" s="376"/>
      <c r="AF27" s="376"/>
      <c r="AG27" s="377"/>
      <c r="AH27" s="372">
        <v>39</v>
      </c>
      <c r="AI27" s="373"/>
      <c r="AJ27" s="373"/>
      <c r="AK27" s="373"/>
      <c r="AL27" s="374"/>
      <c r="AM27" s="372">
        <v>120840</v>
      </c>
      <c r="AN27" s="373"/>
      <c r="AO27" s="373"/>
      <c r="AP27" s="373"/>
      <c r="AQ27" s="373"/>
      <c r="AR27" s="374"/>
      <c r="AS27" s="372">
        <v>3098</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1089011</v>
      </c>
      <c r="BO27" s="454"/>
      <c r="BP27" s="454"/>
      <c r="BQ27" s="454"/>
      <c r="BR27" s="454"/>
      <c r="BS27" s="454"/>
      <c r="BT27" s="454"/>
      <c r="BU27" s="455"/>
      <c r="BV27" s="453">
        <v>1088779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4060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4883964</v>
      </c>
      <c r="BO28" s="449"/>
      <c r="BP28" s="449"/>
      <c r="BQ28" s="449"/>
      <c r="BR28" s="449"/>
      <c r="BS28" s="449"/>
      <c r="BT28" s="449"/>
      <c r="BU28" s="450"/>
      <c r="BV28" s="448">
        <v>4543429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22</v>
      </c>
      <c r="M29" s="373"/>
      <c r="N29" s="373"/>
      <c r="O29" s="373"/>
      <c r="P29" s="374"/>
      <c r="Q29" s="372">
        <v>3880</v>
      </c>
      <c r="R29" s="373"/>
      <c r="S29" s="373"/>
      <c r="T29" s="373"/>
      <c r="U29" s="373"/>
      <c r="V29" s="374"/>
      <c r="W29" s="463"/>
      <c r="X29" s="464"/>
      <c r="Y29" s="465"/>
      <c r="Z29" s="375" t="s">
        <v>178</v>
      </c>
      <c r="AA29" s="376"/>
      <c r="AB29" s="376"/>
      <c r="AC29" s="376"/>
      <c r="AD29" s="376"/>
      <c r="AE29" s="376"/>
      <c r="AF29" s="376"/>
      <c r="AG29" s="377"/>
      <c r="AH29" s="372">
        <v>750</v>
      </c>
      <c r="AI29" s="373"/>
      <c r="AJ29" s="373"/>
      <c r="AK29" s="373"/>
      <c r="AL29" s="374"/>
      <c r="AM29" s="372">
        <v>2278725</v>
      </c>
      <c r="AN29" s="373"/>
      <c r="AO29" s="373"/>
      <c r="AP29" s="373"/>
      <c r="AQ29" s="373"/>
      <c r="AR29" s="374"/>
      <c r="AS29" s="372">
        <v>3038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1031481</v>
      </c>
      <c r="BO29" s="420"/>
      <c r="BP29" s="420"/>
      <c r="BQ29" s="420"/>
      <c r="BR29" s="420"/>
      <c r="BS29" s="420"/>
      <c r="BT29" s="420"/>
      <c r="BU29" s="421"/>
      <c r="BV29" s="419">
        <v>1071022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100.1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4266554</v>
      </c>
      <c r="BO30" s="454"/>
      <c r="BP30" s="454"/>
      <c r="BQ30" s="454"/>
      <c r="BR30" s="454"/>
      <c r="BS30" s="454"/>
      <c r="BT30" s="454"/>
      <c r="BU30" s="455"/>
      <c r="BV30" s="453">
        <v>4565364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国民健康保険事業特別会計（事業勘定）</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81"/>
      <c r="BE34" s="367">
        <f>IF(BG34="","",MAX(C34:D43,U34:V43,AM34:AN43)+1)</f>
        <v>15</v>
      </c>
      <c r="BF34" s="367"/>
      <c r="BG34" s="368" t="str">
        <f>IF('各会計、関係団体の財政状況及び健全化判断比率'!B40="","",'各会計、関係団体の財政状況及び健全化判断比率'!B40)</f>
        <v>サイクリングターミナル事業特別会計</v>
      </c>
      <c r="BH34" s="368"/>
      <c r="BI34" s="368"/>
      <c r="BJ34" s="368"/>
      <c r="BK34" s="368"/>
      <c r="BL34" s="368"/>
      <c r="BM34" s="368"/>
      <c r="BN34" s="368"/>
      <c r="BO34" s="368"/>
      <c r="BP34" s="368"/>
      <c r="BQ34" s="368"/>
      <c r="BR34" s="368"/>
      <c r="BS34" s="368"/>
      <c r="BT34" s="368"/>
      <c r="BU34" s="368"/>
      <c r="BV34" s="181"/>
      <c r="BW34" s="367">
        <f>IF(BY34="","",MAX(C34:D43,U34:V43,AM34:AN43,BE34:BF43)+1)</f>
        <v>16</v>
      </c>
      <c r="BX34" s="367"/>
      <c r="BY34" s="368" t="str">
        <f>IF('各会計、関係団体の財政状況及び健全化判断比率'!B68="","",'各会計、関係団体の財政状況及び健全化判断比率'!B68)</f>
        <v>大分県交通災害共済組合（交通災害共済事業会計）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中津市土地開発公社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ケーブルネットワーク事業特別会計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国民健康保険事業特別会計（直診勘定）</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IF('各会計、関係団体の財政状況及び健全化判断比率'!B34="","",'各会計、関係団体の財政状況及び健全化判断比率'!B34)</f>
        <v>下水道事業会計（公共下水道事業）</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17</v>
      </c>
      <c r="BX35" s="367"/>
      <c r="BY35" s="368" t="str">
        <f>IF('各会計、関係団体の財政状況及び健全化判断比率'!B69="","",'各会計、関係団体の財政状況及び健全化判断比率'!B69)</f>
        <v>大分県市町村会館管理組合</v>
      </c>
      <c r="BZ35" s="368"/>
      <c r="CA35" s="368"/>
      <c r="CB35" s="368"/>
      <c r="CC35" s="368"/>
      <c r="CD35" s="368"/>
      <c r="CE35" s="368"/>
      <c r="CF35" s="368"/>
      <c r="CG35" s="368"/>
      <c r="CH35" s="368"/>
      <c r="CI35" s="368"/>
      <c r="CJ35" s="368"/>
      <c r="CK35" s="368"/>
      <c r="CL35" s="368"/>
      <c r="CM35" s="368"/>
      <c r="CN35" s="181"/>
      <c r="CO35" s="367">
        <f t="shared" ref="CO35:CO43" si="3">IF(CQ35="","",CO34+1)</f>
        <v>21</v>
      </c>
      <c r="CP35" s="367"/>
      <c r="CQ35" s="368" t="str">
        <f>IF('各会計、関係団体の財政状況及び健全化判断比率'!BS8="","",'各会計、関係団体の財政状況及び健全化判断比率'!BS8)</f>
        <v>(有)はばたき</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介護保険事業特別会計（保険事業勘定）</v>
      </c>
      <c r="X36" s="368"/>
      <c r="Y36" s="368"/>
      <c r="Z36" s="368"/>
      <c r="AA36" s="368"/>
      <c r="AB36" s="368"/>
      <c r="AC36" s="368"/>
      <c r="AD36" s="368"/>
      <c r="AE36" s="368"/>
      <c r="AF36" s="368"/>
      <c r="AG36" s="368"/>
      <c r="AH36" s="368"/>
      <c r="AI36" s="368"/>
      <c r="AJ36" s="368"/>
      <c r="AK36" s="368"/>
      <c r="AL36" s="181"/>
      <c r="AM36" s="367">
        <f t="shared" si="0"/>
        <v>10</v>
      </c>
      <c r="AN36" s="367"/>
      <c r="AO36" s="368" t="str">
        <f>IF('各会計、関係団体の財政状況及び健全化判断比率'!B35="","",'各会計、関係団体の財政状況及び健全化判断比率'!B35)</f>
        <v>下水道事業会計（特定環境保全公共下水道事業）</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18</v>
      </c>
      <c r="BX36" s="367"/>
      <c r="BY36" s="368" t="str">
        <f>IF('各会計、関係団体の財政状況及び健全化判断比率'!B70="","",'各会計、関係団体の財政状況及び健全化判断比率'!B70)</f>
        <v>大分県後期高齢者医療広域連合（普通会計）</v>
      </c>
      <c r="BZ36" s="368"/>
      <c r="CA36" s="368"/>
      <c r="CB36" s="368"/>
      <c r="CC36" s="368"/>
      <c r="CD36" s="368"/>
      <c r="CE36" s="368"/>
      <c r="CF36" s="368"/>
      <c r="CG36" s="368"/>
      <c r="CH36" s="368"/>
      <c r="CI36" s="368"/>
      <c r="CJ36" s="368"/>
      <c r="CK36" s="368"/>
      <c r="CL36" s="368"/>
      <c r="CM36" s="368"/>
      <c r="CN36" s="181"/>
      <c r="CO36" s="367">
        <f t="shared" si="3"/>
        <v>22</v>
      </c>
      <c r="CP36" s="367"/>
      <c r="CQ36" s="368" t="str">
        <f>IF('各会計、関係団体の財政状況及び健全化判断比率'!BS9="","",'各会計、関係団体の財政状況及び健全化判断比率'!BS9)</f>
        <v>(社)農業公社やまくに</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介護保険事業特別会計（サービス事業勘定）</v>
      </c>
      <c r="X37" s="368"/>
      <c r="Y37" s="368"/>
      <c r="Z37" s="368"/>
      <c r="AA37" s="368"/>
      <c r="AB37" s="368"/>
      <c r="AC37" s="368"/>
      <c r="AD37" s="368"/>
      <c r="AE37" s="368"/>
      <c r="AF37" s="368"/>
      <c r="AG37" s="368"/>
      <c r="AH37" s="368"/>
      <c r="AI37" s="368"/>
      <c r="AJ37" s="368"/>
      <c r="AK37" s="368"/>
      <c r="AL37" s="181"/>
      <c r="AM37" s="367">
        <f t="shared" si="0"/>
        <v>11</v>
      </c>
      <c r="AN37" s="367"/>
      <c r="AO37" s="368" t="str">
        <f>IF('各会計、関係団体の財政状況及び健全化判断比率'!B36="","",'各会計、関係団体の財政状況及び健全化判断比率'!B36)</f>
        <v>下水道事業会計（農業集落排水事業）</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19</v>
      </c>
      <c r="BX37" s="367"/>
      <c r="BY37" s="368" t="str">
        <f>IF('各会計、関係団体の財政状況及び健全化判断比率'!B71="","",'各会計、関係団体の財政状況及び健全化判断比率'!B71)</f>
        <v>大分県後期高齢者医療広域連合（後期高齢者医療特別会計）</v>
      </c>
      <c r="BZ37" s="368"/>
      <c r="CA37" s="368"/>
      <c r="CB37" s="368"/>
      <c r="CC37" s="368"/>
      <c r="CD37" s="368"/>
      <c r="CE37" s="368"/>
      <c r="CF37" s="368"/>
      <c r="CG37" s="368"/>
      <c r="CH37" s="368"/>
      <c r="CI37" s="368"/>
      <c r="CJ37" s="368"/>
      <c r="CK37" s="368"/>
      <c r="CL37" s="368"/>
      <c r="CM37" s="368"/>
      <c r="CN37" s="181"/>
      <c r="CO37" s="367">
        <f t="shared" si="3"/>
        <v>23</v>
      </c>
      <c r="CP37" s="367"/>
      <c r="CQ37" s="368" t="str">
        <f>IF('各会計、関係団体の財政状況及び健全化判断比率'!BS10="","",'各会計、関係団体の財政状況及び健全化判断比率'!BS10)</f>
        <v>なかつ情報通信開発センター（株）</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7</v>
      </c>
      <c r="V38" s="367"/>
      <c r="W38" s="368" t="str">
        <f>IF('各会計、関係団体の財政状況及び健全化判断比率'!B32="","",'各会計、関係団体の財政状況及び健全化判断比率'!B32)</f>
        <v>後期高齢者医療特別会計</v>
      </c>
      <c r="X38" s="368"/>
      <c r="Y38" s="368"/>
      <c r="Z38" s="368"/>
      <c r="AA38" s="368"/>
      <c r="AB38" s="368"/>
      <c r="AC38" s="368"/>
      <c r="AD38" s="368"/>
      <c r="AE38" s="368"/>
      <c r="AF38" s="368"/>
      <c r="AG38" s="368"/>
      <c r="AH38" s="368"/>
      <c r="AI38" s="368"/>
      <c r="AJ38" s="368"/>
      <c r="AK38" s="368"/>
      <c r="AL38" s="181"/>
      <c r="AM38" s="367">
        <f t="shared" si="0"/>
        <v>12</v>
      </c>
      <c r="AN38" s="367"/>
      <c r="AO38" s="368" t="str">
        <f>IF('各会計、関係団体の財政状況及び健全化判断比率'!B37="","",'各会計、関係団体の財政状況及び健全化判断比率'!B37)</f>
        <v>下水道事業会計（小規模集合排水事業）</v>
      </c>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24</v>
      </c>
      <c r="CP38" s="367"/>
      <c r="CQ38" s="368" t="str">
        <f>IF('各会計、関係団体の財政状況及び健全化判断比率'!BS11="","",'各会計、関係団体の財政状況及び健全化判断比率'!BS11)</f>
        <v>（株）道の駅なかつ</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f t="shared" si="0"/>
        <v>13</v>
      </c>
      <c r="AN39" s="367"/>
      <c r="AO39" s="368" t="str">
        <f>IF('各会計、関係団体の財政状況及び健全化判断比率'!B38="","",'各会計、関係団体の財政状況及び健全化判断比率'!B38)</f>
        <v>病院事業会計</v>
      </c>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25</v>
      </c>
      <c r="CP39" s="367"/>
      <c r="CQ39" s="368" t="str">
        <f>IF('各会計、関係団体の財政状況及び健全化判断比率'!BS12="","",'各会計、関係団体の財政状況及び健全化判断比率'!BS12)</f>
        <v>（株）農業生産法人やまくに</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f t="shared" si="0"/>
        <v>14</v>
      </c>
      <c r="AN40" s="367"/>
      <c r="AO40" s="368" t="str">
        <f>IF('各会計、関係団体の財政状況及び健全化判断比率'!B39="","",'各会計、関係団体の財政状況及び健全化判断比率'!B39)</f>
        <v>診療所事業会計</v>
      </c>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1sJ+UMejYCb/qLtYiqwthWCsOwUmuKnFU3yXBY2eQ3DGg5rM6wayyXnXCwKdOSrLA3ADmBfQsN7NHtyPVK2LyQ==" saltValue="8n/5K249Gnmh8X/KaH7D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5" zoomScale="70" zoomScaleNormal="70" zoomScaleSheetLayoutView="100" workbookViewId="0">
      <selection activeCell="P37" sqref="P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51" t="s">
        <v>542</v>
      </c>
      <c r="D34" s="1151"/>
      <c r="E34" s="1152"/>
      <c r="F34" s="32">
        <v>0.06</v>
      </c>
      <c r="G34" s="33">
        <v>0.01</v>
      </c>
      <c r="H34" s="33" t="s">
        <v>543</v>
      </c>
      <c r="I34" s="33" t="s">
        <v>543</v>
      </c>
      <c r="J34" s="34" t="s">
        <v>543</v>
      </c>
      <c r="K34" s="22"/>
      <c r="L34" s="22"/>
      <c r="M34" s="22"/>
      <c r="N34" s="22"/>
      <c r="O34" s="22"/>
      <c r="P34" s="22"/>
    </row>
    <row r="35" spans="1:16" ht="39" customHeight="1" x14ac:dyDescent="0.15">
      <c r="A35" s="22"/>
      <c r="B35" s="35"/>
      <c r="C35" s="1145" t="s">
        <v>544</v>
      </c>
      <c r="D35" s="1146"/>
      <c r="E35" s="1147"/>
      <c r="F35" s="36">
        <v>16.95</v>
      </c>
      <c r="G35" s="37">
        <v>18.12</v>
      </c>
      <c r="H35" s="37">
        <v>9.15</v>
      </c>
      <c r="I35" s="37">
        <v>10.51</v>
      </c>
      <c r="J35" s="38">
        <v>8.5399999999999991</v>
      </c>
      <c r="K35" s="22"/>
      <c r="L35" s="22"/>
      <c r="M35" s="22"/>
      <c r="N35" s="22"/>
      <c r="O35" s="22"/>
      <c r="P35" s="22"/>
    </row>
    <row r="36" spans="1:16" ht="39" customHeight="1" x14ac:dyDescent="0.15">
      <c r="A36" s="22"/>
      <c r="B36" s="35"/>
      <c r="C36" s="1145" t="s">
        <v>545</v>
      </c>
      <c r="D36" s="1146"/>
      <c r="E36" s="1147"/>
      <c r="F36" s="36">
        <v>6.26</v>
      </c>
      <c r="G36" s="37">
        <v>5.5</v>
      </c>
      <c r="H36" s="37">
        <v>5.68</v>
      </c>
      <c r="I36" s="37">
        <v>6.87</v>
      </c>
      <c r="J36" s="38">
        <v>8.2200000000000006</v>
      </c>
      <c r="K36" s="22"/>
      <c r="L36" s="22"/>
      <c r="M36" s="22"/>
      <c r="N36" s="22"/>
      <c r="O36" s="22"/>
      <c r="P36" s="22"/>
    </row>
    <row r="37" spans="1:16" ht="39" customHeight="1" x14ac:dyDescent="0.15">
      <c r="A37" s="22"/>
      <c r="B37" s="35"/>
      <c r="C37" s="1145" t="s">
        <v>546</v>
      </c>
      <c r="D37" s="1146"/>
      <c r="E37" s="1147"/>
      <c r="F37" s="36">
        <v>5.1100000000000003</v>
      </c>
      <c r="G37" s="37">
        <v>5.01</v>
      </c>
      <c r="H37" s="37">
        <v>10.36</v>
      </c>
      <c r="I37" s="37">
        <v>7.19</v>
      </c>
      <c r="J37" s="38">
        <v>5.34</v>
      </c>
      <c r="K37" s="22"/>
      <c r="L37" s="22"/>
      <c r="M37" s="22"/>
      <c r="N37" s="22"/>
      <c r="O37" s="22"/>
      <c r="P37" s="22"/>
    </row>
    <row r="38" spans="1:16" ht="39" customHeight="1" x14ac:dyDescent="0.15">
      <c r="A38" s="22"/>
      <c r="B38" s="35"/>
      <c r="C38" s="1145" t="s">
        <v>547</v>
      </c>
      <c r="D38" s="1146"/>
      <c r="E38" s="1147"/>
      <c r="F38" s="36">
        <v>0.64</v>
      </c>
      <c r="G38" s="37">
        <v>2.2799999999999998</v>
      </c>
      <c r="H38" s="37">
        <v>2.98</v>
      </c>
      <c r="I38" s="37">
        <v>2.74</v>
      </c>
      <c r="J38" s="38">
        <v>2.95</v>
      </c>
      <c r="K38" s="22"/>
      <c r="L38" s="22"/>
      <c r="M38" s="22"/>
      <c r="N38" s="22"/>
      <c r="O38" s="22"/>
      <c r="P38" s="22"/>
    </row>
    <row r="39" spans="1:16" ht="39" customHeight="1" x14ac:dyDescent="0.15">
      <c r="A39" s="22"/>
      <c r="B39" s="35"/>
      <c r="C39" s="1145" t="s">
        <v>548</v>
      </c>
      <c r="D39" s="1146"/>
      <c r="E39" s="1147"/>
      <c r="F39" s="36">
        <v>0.26</v>
      </c>
      <c r="G39" s="37">
        <v>0.26</v>
      </c>
      <c r="H39" s="37">
        <v>0.7</v>
      </c>
      <c r="I39" s="37">
        <v>0.92</v>
      </c>
      <c r="J39" s="38">
        <v>0.61</v>
      </c>
      <c r="K39" s="22"/>
      <c r="L39" s="22"/>
      <c r="M39" s="22"/>
      <c r="N39" s="22"/>
      <c r="O39" s="22"/>
      <c r="P39" s="22"/>
    </row>
    <row r="40" spans="1:16" ht="39" customHeight="1" x14ac:dyDescent="0.15">
      <c r="A40" s="22"/>
      <c r="B40" s="35"/>
      <c r="C40" s="1145" t="s">
        <v>549</v>
      </c>
      <c r="D40" s="1146"/>
      <c r="E40" s="1147"/>
      <c r="F40" s="36">
        <v>2.62</v>
      </c>
      <c r="G40" s="37">
        <v>2.7</v>
      </c>
      <c r="H40" s="37">
        <v>1.3</v>
      </c>
      <c r="I40" s="37">
        <v>1.71</v>
      </c>
      <c r="J40" s="38">
        <v>0.21</v>
      </c>
      <c r="K40" s="22"/>
      <c r="L40" s="22"/>
      <c r="M40" s="22"/>
      <c r="N40" s="22"/>
      <c r="O40" s="22"/>
      <c r="P40" s="22"/>
    </row>
    <row r="41" spans="1:16" ht="39" customHeight="1" x14ac:dyDescent="0.15">
      <c r="A41" s="22"/>
      <c r="B41" s="35"/>
      <c r="C41" s="1145" t="s">
        <v>550</v>
      </c>
      <c r="D41" s="1146"/>
      <c r="E41" s="1147"/>
      <c r="F41" s="36">
        <v>0</v>
      </c>
      <c r="G41" s="37">
        <v>0.19</v>
      </c>
      <c r="H41" s="37">
        <v>0.25</v>
      </c>
      <c r="I41" s="37">
        <v>0.24</v>
      </c>
      <c r="J41" s="38">
        <v>0.17</v>
      </c>
      <c r="K41" s="22"/>
      <c r="L41" s="22"/>
      <c r="M41" s="22"/>
      <c r="N41" s="22"/>
      <c r="O41" s="22"/>
      <c r="P41" s="22"/>
    </row>
    <row r="42" spans="1:16" ht="39" customHeight="1" x14ac:dyDescent="0.15">
      <c r="A42" s="22"/>
      <c r="B42" s="39"/>
      <c r="C42" s="1145" t="s">
        <v>551</v>
      </c>
      <c r="D42" s="1146"/>
      <c r="E42" s="1147"/>
      <c r="F42" s="36" t="s">
        <v>495</v>
      </c>
      <c r="G42" s="37" t="s">
        <v>495</v>
      </c>
      <c r="H42" s="37" t="s">
        <v>495</v>
      </c>
      <c r="I42" s="37" t="s">
        <v>552</v>
      </c>
      <c r="J42" s="38" t="s">
        <v>495</v>
      </c>
      <c r="K42" s="22"/>
      <c r="L42" s="22"/>
      <c r="M42" s="22"/>
      <c r="N42" s="22"/>
      <c r="O42" s="22"/>
      <c r="P42" s="22"/>
    </row>
    <row r="43" spans="1:16" ht="39" customHeight="1" thickBot="1" x14ac:dyDescent="0.2">
      <c r="A43" s="22"/>
      <c r="B43" s="40"/>
      <c r="C43" s="1148" t="s">
        <v>553</v>
      </c>
      <c r="D43" s="1149"/>
      <c r="E43" s="1150"/>
      <c r="F43" s="41">
        <v>0.18</v>
      </c>
      <c r="G43" s="42">
        <v>0.24</v>
      </c>
      <c r="H43" s="42">
        <v>0.16</v>
      </c>
      <c r="I43" s="42">
        <v>0.23</v>
      </c>
      <c r="J43" s="43">
        <v>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qbRx41ZKp96x21/zfzxnAKu5E+9DtB8jAEunejkpmbCVeKgQmDplsM9vaTTa0u8wh9YSp0VKiout8W2r+j1hA==" saltValue="PN1j//6YyhlIYNA3GX4G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6" zoomScale="55" zoomScaleNormal="55" zoomScaleSheetLayoutView="55" workbookViewId="0">
      <selection activeCell="U49" sqref="U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5201</v>
      </c>
      <c r="L45" s="60">
        <v>5034</v>
      </c>
      <c r="M45" s="60">
        <v>4841</v>
      </c>
      <c r="N45" s="60">
        <v>4717</v>
      </c>
      <c r="O45" s="61">
        <v>4543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495</v>
      </c>
      <c r="L46" s="64" t="s">
        <v>495</v>
      </c>
      <c r="M46" s="64" t="s">
        <v>495</v>
      </c>
      <c r="N46" s="64" t="s">
        <v>495</v>
      </c>
      <c r="O46" s="65" t="s">
        <v>495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495</v>
      </c>
      <c r="L47" s="64" t="s">
        <v>495</v>
      </c>
      <c r="M47" s="64" t="s">
        <v>495</v>
      </c>
      <c r="N47" s="64" t="s">
        <v>495</v>
      </c>
      <c r="O47" s="65" t="s">
        <v>495</v>
      </c>
      <c r="P47" s="48"/>
      <c r="Q47" s="48"/>
      <c r="R47" s="48"/>
      <c r="S47" s="48"/>
      <c r="T47" s="48"/>
      <c r="U47" s="48"/>
    </row>
    <row r="48" spans="1:21" ht="30.75" customHeight="1" x14ac:dyDescent="0.15">
      <c r="A48" s="48"/>
      <c r="B48" s="1178"/>
      <c r="C48" s="1179"/>
      <c r="D48" s="62"/>
      <c r="E48" s="1155" t="s">
        <v>13</v>
      </c>
      <c r="F48" s="1155"/>
      <c r="G48" s="1155"/>
      <c r="H48" s="1155"/>
      <c r="I48" s="1155"/>
      <c r="J48" s="1156"/>
      <c r="K48" s="63">
        <v>1204</v>
      </c>
      <c r="L48" s="64">
        <v>1154</v>
      </c>
      <c r="M48" s="64">
        <v>1104</v>
      </c>
      <c r="N48" s="64">
        <v>1063</v>
      </c>
      <c r="O48" s="65">
        <v>1137</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495</v>
      </c>
      <c r="L49" s="64" t="s">
        <v>495</v>
      </c>
      <c r="M49" s="64" t="s">
        <v>495</v>
      </c>
      <c r="N49" s="64" t="s">
        <v>495</v>
      </c>
      <c r="O49" s="65" t="s">
        <v>495</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495</v>
      </c>
      <c r="L50" s="64" t="s">
        <v>495</v>
      </c>
      <c r="M50" s="64" t="s">
        <v>495</v>
      </c>
      <c r="N50" s="64" t="s">
        <v>495</v>
      </c>
      <c r="O50" s="65" t="s">
        <v>495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495</v>
      </c>
      <c r="L51" s="64" t="s">
        <v>495</v>
      </c>
      <c r="M51" s="64" t="s">
        <v>495</v>
      </c>
      <c r="N51" s="64" t="s">
        <v>495</v>
      </c>
      <c r="O51" s="65" t="s">
        <v>495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5155</v>
      </c>
      <c r="L52" s="64">
        <v>5003</v>
      </c>
      <c r="M52" s="64">
        <v>4885</v>
      </c>
      <c r="N52" s="64">
        <v>4679</v>
      </c>
      <c r="O52" s="65">
        <v>4500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1250</v>
      </c>
      <c r="L53" s="69">
        <v>1185</v>
      </c>
      <c r="M53" s="69">
        <v>1060</v>
      </c>
      <c r="N53" s="69">
        <v>1101</v>
      </c>
      <c r="O53" s="70">
        <v>1180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554</v>
      </c>
      <c r="L57" s="81" t="s">
        <v>555</v>
      </c>
      <c r="M57" s="81" t="s">
        <v>556</v>
      </c>
      <c r="N57" s="81" t="s">
        <v>557</v>
      </c>
      <c r="O57" s="82" t="s">
        <v>558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Fvbpyl+3jXl/KKftY2WVnDI5Nbt6AREVl6L8JZk6ISxGK9R7bhtE4GV3AWm+baDjUiOCGk64pFVyi31n/2Fg==" saltValue="VLiQS0DRQNtdEWPSA9nt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2" zoomScale="70" zoomScaleNormal="70" zoomScaleSheetLayoutView="100" workbookViewId="0">
      <selection activeCell="O39" sqref="O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196" t="s">
        <v>30</v>
      </c>
      <c r="C41" s="1197"/>
      <c r="D41" s="105"/>
      <c r="E41" s="1198" t="s">
        <v>31</v>
      </c>
      <c r="F41" s="1198"/>
      <c r="G41" s="1198"/>
      <c r="H41" s="1199"/>
      <c r="I41" s="355">
        <v>40751</v>
      </c>
      <c r="J41" s="356">
        <v>40312</v>
      </c>
      <c r="K41" s="356">
        <v>39743</v>
      </c>
      <c r="L41" s="356">
        <v>38695</v>
      </c>
      <c r="M41" s="357">
        <v>37342</v>
      </c>
    </row>
    <row r="42" spans="2:13" ht="27.75" customHeight="1" x14ac:dyDescent="0.15">
      <c r="B42" s="1186"/>
      <c r="C42" s="1187"/>
      <c r="D42" s="106"/>
      <c r="E42" s="1190" t="s">
        <v>32</v>
      </c>
      <c r="F42" s="1190"/>
      <c r="G42" s="1190"/>
      <c r="H42" s="1191"/>
      <c r="I42" s="358">
        <v>393</v>
      </c>
      <c r="J42" s="359">
        <v>394</v>
      </c>
      <c r="K42" s="359">
        <v>395</v>
      </c>
      <c r="L42" s="359">
        <v>396</v>
      </c>
      <c r="M42" s="360">
        <v>397</v>
      </c>
    </row>
    <row r="43" spans="2:13" ht="27.75" customHeight="1" x14ac:dyDescent="0.15">
      <c r="B43" s="1186"/>
      <c r="C43" s="1187"/>
      <c r="D43" s="106"/>
      <c r="E43" s="1190" t="s">
        <v>33</v>
      </c>
      <c r="F43" s="1190"/>
      <c r="G43" s="1190"/>
      <c r="H43" s="1191"/>
      <c r="I43" s="358">
        <v>13677</v>
      </c>
      <c r="J43" s="359">
        <v>13677</v>
      </c>
      <c r="K43" s="359">
        <v>13737</v>
      </c>
      <c r="L43" s="359">
        <v>13524</v>
      </c>
      <c r="M43" s="360">
        <v>14403</v>
      </c>
    </row>
    <row r="44" spans="2:13" ht="27.75" customHeight="1" x14ac:dyDescent="0.15">
      <c r="B44" s="1186"/>
      <c r="C44" s="1187"/>
      <c r="D44" s="106"/>
      <c r="E44" s="1190" t="s">
        <v>34</v>
      </c>
      <c r="F44" s="1190"/>
      <c r="G44" s="1190"/>
      <c r="H44" s="1191"/>
      <c r="I44" s="358" t="s">
        <v>495</v>
      </c>
      <c r="J44" s="359" t="s">
        <v>495</v>
      </c>
      <c r="K44" s="359" t="s">
        <v>495</v>
      </c>
      <c r="L44" s="359" t="s">
        <v>495</v>
      </c>
      <c r="M44" s="360" t="s">
        <v>495</v>
      </c>
    </row>
    <row r="45" spans="2:13" ht="27.75" customHeight="1" x14ac:dyDescent="0.15">
      <c r="B45" s="1186"/>
      <c r="C45" s="1187"/>
      <c r="D45" s="106"/>
      <c r="E45" s="1190" t="s">
        <v>35</v>
      </c>
      <c r="F45" s="1190"/>
      <c r="G45" s="1190"/>
      <c r="H45" s="1191"/>
      <c r="I45" s="358">
        <v>5340</v>
      </c>
      <c r="J45" s="359">
        <v>5183</v>
      </c>
      <c r="K45" s="359">
        <v>5048</v>
      </c>
      <c r="L45" s="359">
        <v>5022</v>
      </c>
      <c r="M45" s="360">
        <v>5012</v>
      </c>
    </row>
    <row r="46" spans="2:13" ht="27.75" customHeight="1" x14ac:dyDescent="0.15">
      <c r="B46" s="1186"/>
      <c r="C46" s="1187"/>
      <c r="D46" s="107"/>
      <c r="E46" s="1190" t="s">
        <v>36</v>
      </c>
      <c r="F46" s="1190"/>
      <c r="G46" s="1190"/>
      <c r="H46" s="1191"/>
      <c r="I46" s="358">
        <v>246</v>
      </c>
      <c r="J46" s="359">
        <v>239</v>
      </c>
      <c r="K46" s="359">
        <v>272</v>
      </c>
      <c r="L46" s="359">
        <v>82</v>
      </c>
      <c r="M46" s="360">
        <v>198</v>
      </c>
    </row>
    <row r="47" spans="2:13" ht="27.75" customHeight="1" x14ac:dyDescent="0.15">
      <c r="B47" s="1186"/>
      <c r="C47" s="1187"/>
      <c r="D47" s="108"/>
      <c r="E47" s="1200" t="s">
        <v>37</v>
      </c>
      <c r="F47" s="1201"/>
      <c r="G47" s="1201"/>
      <c r="H47" s="1202"/>
      <c r="I47" s="358" t="s">
        <v>495</v>
      </c>
      <c r="J47" s="359" t="s">
        <v>495</v>
      </c>
      <c r="K47" s="359" t="s">
        <v>495</v>
      </c>
      <c r="L47" s="359" t="s">
        <v>495</v>
      </c>
      <c r="M47" s="360" t="s">
        <v>495</v>
      </c>
    </row>
    <row r="48" spans="2:13" ht="27.75" customHeight="1" x14ac:dyDescent="0.15">
      <c r="B48" s="1186"/>
      <c r="C48" s="1187"/>
      <c r="D48" s="106"/>
      <c r="E48" s="1190" t="s">
        <v>38</v>
      </c>
      <c r="F48" s="1190"/>
      <c r="G48" s="1190"/>
      <c r="H48" s="1191"/>
      <c r="I48" s="358" t="s">
        <v>495</v>
      </c>
      <c r="J48" s="359" t="s">
        <v>495</v>
      </c>
      <c r="K48" s="359" t="s">
        <v>495</v>
      </c>
      <c r="L48" s="359" t="s">
        <v>495</v>
      </c>
      <c r="M48" s="360" t="s">
        <v>495</v>
      </c>
    </row>
    <row r="49" spans="2:13" ht="27.75" customHeight="1" x14ac:dyDescent="0.15">
      <c r="B49" s="1188"/>
      <c r="C49" s="1189"/>
      <c r="D49" s="106"/>
      <c r="E49" s="1190" t="s">
        <v>39</v>
      </c>
      <c r="F49" s="1190"/>
      <c r="G49" s="1190"/>
      <c r="H49" s="1191"/>
      <c r="I49" s="358" t="s">
        <v>495</v>
      </c>
      <c r="J49" s="359" t="s">
        <v>495</v>
      </c>
      <c r="K49" s="359" t="s">
        <v>495</v>
      </c>
      <c r="L49" s="359" t="s">
        <v>495</v>
      </c>
      <c r="M49" s="360" t="s">
        <v>495</v>
      </c>
    </row>
    <row r="50" spans="2:13" ht="27.75" customHeight="1" x14ac:dyDescent="0.15">
      <c r="B50" s="1184" t="s">
        <v>40</v>
      </c>
      <c r="C50" s="1185"/>
      <c r="D50" s="109"/>
      <c r="E50" s="1190" t="s">
        <v>41</v>
      </c>
      <c r="F50" s="1190"/>
      <c r="G50" s="1190"/>
      <c r="H50" s="1191"/>
      <c r="I50" s="358">
        <v>8451</v>
      </c>
      <c r="J50" s="359">
        <v>8319</v>
      </c>
      <c r="K50" s="359">
        <v>9711</v>
      </c>
      <c r="L50" s="359">
        <v>11175</v>
      </c>
      <c r="M50" s="360">
        <v>11478</v>
      </c>
    </row>
    <row r="51" spans="2:13" ht="27.75" customHeight="1" x14ac:dyDescent="0.15">
      <c r="B51" s="1186"/>
      <c r="C51" s="1187"/>
      <c r="D51" s="106"/>
      <c r="E51" s="1190" t="s">
        <v>42</v>
      </c>
      <c r="F51" s="1190"/>
      <c r="G51" s="1190"/>
      <c r="H51" s="1191"/>
      <c r="I51" s="358">
        <v>5653</v>
      </c>
      <c r="J51" s="359">
        <v>5773</v>
      </c>
      <c r="K51" s="359">
        <v>5478</v>
      </c>
      <c r="L51" s="359">
        <v>5641</v>
      </c>
      <c r="M51" s="360">
        <v>6142</v>
      </c>
    </row>
    <row r="52" spans="2:13" ht="27.75" customHeight="1" x14ac:dyDescent="0.15">
      <c r="B52" s="1188"/>
      <c r="C52" s="1189"/>
      <c r="D52" s="106"/>
      <c r="E52" s="1190" t="s">
        <v>43</v>
      </c>
      <c r="F52" s="1190"/>
      <c r="G52" s="1190"/>
      <c r="H52" s="1191"/>
      <c r="I52" s="358">
        <v>38782</v>
      </c>
      <c r="J52" s="359">
        <v>37614</v>
      </c>
      <c r="K52" s="359">
        <v>36361</v>
      </c>
      <c r="L52" s="359">
        <v>34276</v>
      </c>
      <c r="M52" s="360">
        <v>33049</v>
      </c>
    </row>
    <row r="53" spans="2:13" ht="27.75" customHeight="1" thickBot="1" x14ac:dyDescent="0.2">
      <c r="B53" s="1192" t="s">
        <v>19</v>
      </c>
      <c r="C53" s="1193"/>
      <c r="D53" s="110"/>
      <c r="E53" s="1194" t="s">
        <v>44</v>
      </c>
      <c r="F53" s="1194"/>
      <c r="G53" s="1194"/>
      <c r="H53" s="1195"/>
      <c r="I53" s="361">
        <v>7520</v>
      </c>
      <c r="J53" s="362">
        <v>8098</v>
      </c>
      <c r="K53" s="362">
        <v>7647</v>
      </c>
      <c r="L53" s="362">
        <v>6627</v>
      </c>
      <c r="M53" s="363">
        <v>6683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fAN7S6qewkiyufyLMnj2c4X5Nwp1w6YRxH6ErSHypy5GkqxnQukmN2935k4n3hoahGCigOQXSbBn0l6HnfKkQ==" saltValue="eRXf48C3k798CVZWmnZu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7" zoomScale="70" zoomScaleNormal="7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11" t="s">
        <v>46</v>
      </c>
      <c r="D55" s="1211"/>
      <c r="E55" s="1212"/>
      <c r="F55" s="122">
        <v>3609</v>
      </c>
      <c r="G55" s="122">
        <v>4543</v>
      </c>
      <c r="H55" s="123">
        <v>4884</v>
      </c>
    </row>
    <row r="56" spans="2:8" ht="52.5" customHeight="1" x14ac:dyDescent="0.15">
      <c r="B56" s="124"/>
      <c r="C56" s="1213" t="s">
        <v>47</v>
      </c>
      <c r="D56" s="1213"/>
      <c r="E56" s="1214"/>
      <c r="F56" s="125">
        <v>1071</v>
      </c>
      <c r="G56" s="125">
        <v>1071</v>
      </c>
      <c r="H56" s="126">
        <v>1031</v>
      </c>
    </row>
    <row r="57" spans="2:8" ht="53.25" customHeight="1" x14ac:dyDescent="0.15">
      <c r="B57" s="124"/>
      <c r="C57" s="1215" t="s">
        <v>48</v>
      </c>
      <c r="D57" s="1215"/>
      <c r="E57" s="1216"/>
      <c r="F57" s="127">
        <v>4607</v>
      </c>
      <c r="G57" s="127">
        <v>4565</v>
      </c>
      <c r="H57" s="128">
        <v>4267</v>
      </c>
    </row>
    <row r="58" spans="2:8" ht="45.75" customHeight="1" x14ac:dyDescent="0.15">
      <c r="B58" s="129"/>
      <c r="C58" s="1203" t="s">
        <v>592</v>
      </c>
      <c r="D58" s="1204"/>
      <c r="E58" s="1205"/>
      <c r="F58" s="130">
        <v>438</v>
      </c>
      <c r="G58" s="130">
        <v>677</v>
      </c>
      <c r="H58" s="131">
        <v>1258</v>
      </c>
    </row>
    <row r="59" spans="2:8" ht="45.75" customHeight="1" x14ac:dyDescent="0.15">
      <c r="B59" s="129"/>
      <c r="C59" s="1203" t="s">
        <v>593</v>
      </c>
      <c r="D59" s="1204"/>
      <c r="E59" s="1205"/>
      <c r="F59" s="130">
        <v>1155</v>
      </c>
      <c r="G59" s="130">
        <v>1155</v>
      </c>
      <c r="H59" s="131">
        <v>1155</v>
      </c>
    </row>
    <row r="60" spans="2:8" ht="45.75" customHeight="1" x14ac:dyDescent="0.15">
      <c r="B60" s="129"/>
      <c r="C60" s="1203" t="s">
        <v>594</v>
      </c>
      <c r="D60" s="1204"/>
      <c r="E60" s="1205"/>
      <c r="F60" s="130">
        <v>1421</v>
      </c>
      <c r="G60" s="130">
        <v>1115</v>
      </c>
      <c r="H60" s="131">
        <v>815</v>
      </c>
    </row>
    <row r="61" spans="2:8" ht="45.75" customHeight="1" x14ac:dyDescent="0.15">
      <c r="B61" s="129"/>
      <c r="C61" s="1203" t="s">
        <v>595</v>
      </c>
      <c r="D61" s="1204"/>
      <c r="E61" s="1205"/>
      <c r="F61" s="130" t="s">
        <v>597</v>
      </c>
      <c r="G61" s="130" t="s">
        <v>598</v>
      </c>
      <c r="H61" s="131">
        <v>295</v>
      </c>
    </row>
    <row r="62" spans="2:8" ht="45.75" customHeight="1" thickBot="1" x14ac:dyDescent="0.2">
      <c r="B62" s="132"/>
      <c r="C62" s="1206" t="s">
        <v>596</v>
      </c>
      <c r="D62" s="1207"/>
      <c r="E62" s="1208"/>
      <c r="F62" s="133" t="s">
        <v>598</v>
      </c>
      <c r="G62" s="133" t="s">
        <v>599</v>
      </c>
      <c r="H62" s="134">
        <v>162</v>
      </c>
    </row>
    <row r="63" spans="2:8" ht="52.5" customHeight="1" thickBot="1" x14ac:dyDescent="0.2">
      <c r="B63" s="135"/>
      <c r="C63" s="1209" t="s">
        <v>49</v>
      </c>
      <c r="D63" s="1209"/>
      <c r="E63" s="1210"/>
      <c r="F63" s="136">
        <v>9287</v>
      </c>
      <c r="G63" s="136">
        <v>10180</v>
      </c>
      <c r="H63" s="137">
        <v>10182</v>
      </c>
    </row>
    <row r="64" spans="2:8" x14ac:dyDescent="0.15"/>
  </sheetData>
  <sheetProtection algorithmName="SHA-512" hashValue="VkcDQBTWGq9eC3LZWAkPEA+uZ4bMsrp4N8x4kZaVm05Hvmza1ReVHKusSW+E1OhpF5RQ5LMXVLWlfZ7CxvoCig==" saltValue="DMvYG0L5d1WYWVfyPmUa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600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601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602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603</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533</v>
      </c>
      <c r="BQ50" s="1250"/>
      <c r="BR50" s="1250"/>
      <c r="BS50" s="1250"/>
      <c r="BT50" s="1250"/>
      <c r="BU50" s="1250"/>
      <c r="BV50" s="1250"/>
      <c r="BW50" s="1250"/>
      <c r="BX50" s="1250" t="s">
        <v>534</v>
      </c>
      <c r="BY50" s="1250"/>
      <c r="BZ50" s="1250"/>
      <c r="CA50" s="1250"/>
      <c r="CB50" s="1250"/>
      <c r="CC50" s="1250"/>
      <c r="CD50" s="1250"/>
      <c r="CE50" s="1250"/>
      <c r="CF50" s="1250" t="s">
        <v>535</v>
      </c>
      <c r="CG50" s="1250"/>
      <c r="CH50" s="1250"/>
      <c r="CI50" s="1250"/>
      <c r="CJ50" s="1250"/>
      <c r="CK50" s="1250"/>
      <c r="CL50" s="1250"/>
      <c r="CM50" s="1250"/>
      <c r="CN50" s="1250" t="s">
        <v>536</v>
      </c>
      <c r="CO50" s="1250"/>
      <c r="CP50" s="1250"/>
      <c r="CQ50" s="1250"/>
      <c r="CR50" s="1250"/>
      <c r="CS50" s="1250"/>
      <c r="CT50" s="1250"/>
      <c r="CU50" s="1250"/>
      <c r="CV50" s="1250" t="s">
        <v>537</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604</v>
      </c>
      <c r="AO51" s="1254"/>
      <c r="AP51" s="1254"/>
      <c r="AQ51" s="1254"/>
      <c r="AR51" s="1254"/>
      <c r="AS51" s="1254"/>
      <c r="AT51" s="1254"/>
      <c r="AU51" s="1254"/>
      <c r="AV51" s="1254"/>
      <c r="AW51" s="1254"/>
      <c r="AX51" s="1254"/>
      <c r="AY51" s="1254"/>
      <c r="AZ51" s="1254"/>
      <c r="BA51" s="1254"/>
      <c r="BB51" s="1254" t="s">
        <v>606</v>
      </c>
      <c r="BC51" s="1254"/>
      <c r="BD51" s="1254"/>
      <c r="BE51" s="1254"/>
      <c r="BF51" s="1254"/>
      <c r="BG51" s="1254"/>
      <c r="BH51" s="1254"/>
      <c r="BI51" s="1254"/>
      <c r="BJ51" s="1254"/>
      <c r="BK51" s="1254"/>
      <c r="BL51" s="1254"/>
      <c r="BM51" s="1254"/>
      <c r="BN51" s="1254"/>
      <c r="BO51" s="1254"/>
      <c r="BP51" s="1255">
        <v>39.9</v>
      </c>
      <c r="BQ51" s="1255"/>
      <c r="BR51" s="1255"/>
      <c r="BS51" s="1255"/>
      <c r="BT51" s="1255"/>
      <c r="BU51" s="1255"/>
      <c r="BV51" s="1255"/>
      <c r="BW51" s="1255"/>
      <c r="BX51" s="1255">
        <v>41.9</v>
      </c>
      <c r="BY51" s="1255"/>
      <c r="BZ51" s="1255"/>
      <c r="CA51" s="1255"/>
      <c r="CB51" s="1255"/>
      <c r="CC51" s="1255"/>
      <c r="CD51" s="1255"/>
      <c r="CE51" s="1255"/>
      <c r="CF51" s="1255">
        <v>37.5</v>
      </c>
      <c r="CG51" s="1255"/>
      <c r="CH51" s="1255"/>
      <c r="CI51" s="1255"/>
      <c r="CJ51" s="1255"/>
      <c r="CK51" s="1255"/>
      <c r="CL51" s="1255"/>
      <c r="CM51" s="1255"/>
      <c r="CN51" s="1255">
        <v>33.200000000000003</v>
      </c>
      <c r="CO51" s="1255"/>
      <c r="CP51" s="1255"/>
      <c r="CQ51" s="1255"/>
      <c r="CR51" s="1255"/>
      <c r="CS51" s="1255"/>
      <c r="CT51" s="1255"/>
      <c r="CU51" s="1255"/>
      <c r="CV51" s="1255">
        <v>33.200000000000003</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607</v>
      </c>
      <c r="BC53" s="1254"/>
      <c r="BD53" s="1254"/>
      <c r="BE53" s="1254"/>
      <c r="BF53" s="1254"/>
      <c r="BG53" s="1254"/>
      <c r="BH53" s="1254"/>
      <c r="BI53" s="1254"/>
      <c r="BJ53" s="1254"/>
      <c r="BK53" s="1254"/>
      <c r="BL53" s="1254"/>
      <c r="BM53" s="1254"/>
      <c r="BN53" s="1254"/>
      <c r="BO53" s="1254"/>
      <c r="BP53" s="1255">
        <v>61.8</v>
      </c>
      <c r="BQ53" s="1255"/>
      <c r="BR53" s="1255"/>
      <c r="BS53" s="1255"/>
      <c r="BT53" s="1255"/>
      <c r="BU53" s="1255"/>
      <c r="BV53" s="1255"/>
      <c r="BW53" s="1255"/>
      <c r="BX53" s="1255">
        <v>62.8</v>
      </c>
      <c r="BY53" s="1255"/>
      <c r="BZ53" s="1255"/>
      <c r="CA53" s="1255"/>
      <c r="CB53" s="1255"/>
      <c r="CC53" s="1255"/>
      <c r="CD53" s="1255"/>
      <c r="CE53" s="1255"/>
      <c r="CF53" s="1255">
        <v>63.9</v>
      </c>
      <c r="CG53" s="1255"/>
      <c r="CH53" s="1255"/>
      <c r="CI53" s="1255"/>
      <c r="CJ53" s="1255"/>
      <c r="CK53" s="1255"/>
      <c r="CL53" s="1255"/>
      <c r="CM53" s="1255"/>
      <c r="CN53" s="1255">
        <v>64.599999999999994</v>
      </c>
      <c r="CO53" s="1255"/>
      <c r="CP53" s="1255"/>
      <c r="CQ53" s="1255"/>
      <c r="CR53" s="1255"/>
      <c r="CS53" s="1255"/>
      <c r="CT53" s="1255"/>
      <c r="CU53" s="1255"/>
      <c r="CV53" s="1255">
        <v>66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608</v>
      </c>
      <c r="AO55" s="1250"/>
      <c r="AP55" s="1250"/>
      <c r="AQ55" s="1250"/>
      <c r="AR55" s="1250"/>
      <c r="AS55" s="1250"/>
      <c r="AT55" s="1250"/>
      <c r="AU55" s="1250"/>
      <c r="AV55" s="1250"/>
      <c r="AW55" s="1250"/>
      <c r="AX55" s="1250"/>
      <c r="AY55" s="1250"/>
      <c r="AZ55" s="1250"/>
      <c r="BA55" s="1250"/>
      <c r="BB55" s="1254" t="s">
        <v>605</v>
      </c>
      <c r="BC55" s="1254"/>
      <c r="BD55" s="1254"/>
      <c r="BE55" s="1254"/>
      <c r="BF55" s="1254"/>
      <c r="BG55" s="1254"/>
      <c r="BH55" s="1254"/>
      <c r="BI55" s="1254"/>
      <c r="BJ55" s="1254"/>
      <c r="BK55" s="1254"/>
      <c r="BL55" s="1254"/>
      <c r="BM55" s="1254"/>
      <c r="BN55" s="1254"/>
      <c r="BO55" s="1254"/>
      <c r="BP55" s="1255">
        <v>22.7</v>
      </c>
      <c r="BQ55" s="1255"/>
      <c r="BR55" s="1255"/>
      <c r="BS55" s="1255"/>
      <c r="BT55" s="1255"/>
      <c r="BU55" s="1255"/>
      <c r="BV55" s="1255"/>
      <c r="BW55" s="1255"/>
      <c r="BX55" s="1255">
        <v>27.8</v>
      </c>
      <c r="BY55" s="1255"/>
      <c r="BZ55" s="1255"/>
      <c r="CA55" s="1255"/>
      <c r="CB55" s="1255"/>
      <c r="CC55" s="1255"/>
      <c r="CD55" s="1255"/>
      <c r="CE55" s="1255"/>
      <c r="CF55" s="1255">
        <v>18</v>
      </c>
      <c r="CG55" s="1255"/>
      <c r="CH55" s="1255"/>
      <c r="CI55" s="1255"/>
      <c r="CJ55" s="1255"/>
      <c r="CK55" s="1255"/>
      <c r="CL55" s="1255"/>
      <c r="CM55" s="1255"/>
      <c r="CN55" s="1255">
        <v>12.7</v>
      </c>
      <c r="CO55" s="1255"/>
      <c r="CP55" s="1255"/>
      <c r="CQ55" s="1255"/>
      <c r="CR55" s="1255"/>
      <c r="CS55" s="1255"/>
      <c r="CT55" s="1255"/>
      <c r="CU55" s="1255"/>
      <c r="CV55" s="1255">
        <v>10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607</v>
      </c>
      <c r="BC57" s="1254"/>
      <c r="BD57" s="1254"/>
      <c r="BE57" s="1254"/>
      <c r="BF57" s="1254"/>
      <c r="BG57" s="1254"/>
      <c r="BH57" s="1254"/>
      <c r="BI57" s="1254"/>
      <c r="BJ57" s="1254"/>
      <c r="BK57" s="1254"/>
      <c r="BL57" s="1254"/>
      <c r="BM57" s="1254"/>
      <c r="BN57" s="1254"/>
      <c r="BO57" s="1254"/>
      <c r="BP57" s="1255">
        <v>60.6</v>
      </c>
      <c r="BQ57" s="1255"/>
      <c r="BR57" s="1255"/>
      <c r="BS57" s="1255"/>
      <c r="BT57" s="1255"/>
      <c r="BU57" s="1255"/>
      <c r="BV57" s="1255"/>
      <c r="BW57" s="1255"/>
      <c r="BX57" s="1255">
        <v>62</v>
      </c>
      <c r="BY57" s="1255"/>
      <c r="BZ57" s="1255"/>
      <c r="CA57" s="1255"/>
      <c r="CB57" s="1255"/>
      <c r="CC57" s="1255"/>
      <c r="CD57" s="1255"/>
      <c r="CE57" s="1255"/>
      <c r="CF57" s="1255">
        <v>62.2</v>
      </c>
      <c r="CG57" s="1255"/>
      <c r="CH57" s="1255"/>
      <c r="CI57" s="1255"/>
      <c r="CJ57" s="1255"/>
      <c r="CK57" s="1255"/>
      <c r="CL57" s="1255"/>
      <c r="CM57" s="1255"/>
      <c r="CN57" s="1255">
        <v>63.2</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609</v>
      </c>
    </row>
    <row r="64" spans="1:109" x14ac:dyDescent="0.15">
      <c r="B64" s="1225"/>
      <c r="G64" s="1232"/>
      <c r="I64" s="1265"/>
      <c r="J64" s="1265"/>
      <c r="K64" s="1265"/>
      <c r="L64" s="1265"/>
      <c r="M64" s="1265"/>
      <c r="N64" s="1266"/>
      <c r="AM64" s="1232"/>
      <c r="AN64" s="1232" t="s">
        <v>601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610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603</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533</v>
      </c>
      <c r="BQ72" s="1250"/>
      <c r="BR72" s="1250"/>
      <c r="BS72" s="1250"/>
      <c r="BT72" s="1250"/>
      <c r="BU72" s="1250"/>
      <c r="BV72" s="1250"/>
      <c r="BW72" s="1250"/>
      <c r="BX72" s="1250" t="s">
        <v>534</v>
      </c>
      <c r="BY72" s="1250"/>
      <c r="BZ72" s="1250"/>
      <c r="CA72" s="1250"/>
      <c r="CB72" s="1250"/>
      <c r="CC72" s="1250"/>
      <c r="CD72" s="1250"/>
      <c r="CE72" s="1250"/>
      <c r="CF72" s="1250" t="s">
        <v>535</v>
      </c>
      <c r="CG72" s="1250"/>
      <c r="CH72" s="1250"/>
      <c r="CI72" s="1250"/>
      <c r="CJ72" s="1250"/>
      <c r="CK72" s="1250"/>
      <c r="CL72" s="1250"/>
      <c r="CM72" s="1250"/>
      <c r="CN72" s="1250" t="s">
        <v>536</v>
      </c>
      <c r="CO72" s="1250"/>
      <c r="CP72" s="1250"/>
      <c r="CQ72" s="1250"/>
      <c r="CR72" s="1250"/>
      <c r="CS72" s="1250"/>
      <c r="CT72" s="1250"/>
      <c r="CU72" s="1250"/>
      <c r="CV72" s="1250" t="s">
        <v>537</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604</v>
      </c>
      <c r="AO73" s="1254"/>
      <c r="AP73" s="1254"/>
      <c r="AQ73" s="1254"/>
      <c r="AR73" s="1254"/>
      <c r="AS73" s="1254"/>
      <c r="AT73" s="1254"/>
      <c r="AU73" s="1254"/>
      <c r="AV73" s="1254"/>
      <c r="AW73" s="1254"/>
      <c r="AX73" s="1254"/>
      <c r="AY73" s="1254"/>
      <c r="AZ73" s="1254"/>
      <c r="BA73" s="1254"/>
      <c r="BB73" s="1254" t="s">
        <v>606</v>
      </c>
      <c r="BC73" s="1254"/>
      <c r="BD73" s="1254"/>
      <c r="BE73" s="1254"/>
      <c r="BF73" s="1254"/>
      <c r="BG73" s="1254"/>
      <c r="BH73" s="1254"/>
      <c r="BI73" s="1254"/>
      <c r="BJ73" s="1254"/>
      <c r="BK73" s="1254"/>
      <c r="BL73" s="1254"/>
      <c r="BM73" s="1254"/>
      <c r="BN73" s="1254"/>
      <c r="BO73" s="1254"/>
      <c r="BP73" s="1255">
        <v>39.9</v>
      </c>
      <c r="BQ73" s="1255"/>
      <c r="BR73" s="1255"/>
      <c r="BS73" s="1255"/>
      <c r="BT73" s="1255"/>
      <c r="BU73" s="1255"/>
      <c r="BV73" s="1255"/>
      <c r="BW73" s="1255"/>
      <c r="BX73" s="1255">
        <v>41.9</v>
      </c>
      <c r="BY73" s="1255"/>
      <c r="BZ73" s="1255"/>
      <c r="CA73" s="1255"/>
      <c r="CB73" s="1255"/>
      <c r="CC73" s="1255"/>
      <c r="CD73" s="1255"/>
      <c r="CE73" s="1255"/>
      <c r="CF73" s="1255">
        <v>37.5</v>
      </c>
      <c r="CG73" s="1255"/>
      <c r="CH73" s="1255"/>
      <c r="CI73" s="1255"/>
      <c r="CJ73" s="1255"/>
      <c r="CK73" s="1255"/>
      <c r="CL73" s="1255"/>
      <c r="CM73" s="1255"/>
      <c r="CN73" s="1255">
        <v>33.200000000000003</v>
      </c>
      <c r="CO73" s="1255"/>
      <c r="CP73" s="1255"/>
      <c r="CQ73" s="1255"/>
      <c r="CR73" s="1255"/>
      <c r="CS73" s="1255"/>
      <c r="CT73" s="1255"/>
      <c r="CU73" s="1255"/>
      <c r="CV73" s="1255">
        <v>33.200000000000003</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611</v>
      </c>
      <c r="BC75" s="1254"/>
      <c r="BD75" s="1254"/>
      <c r="BE75" s="1254"/>
      <c r="BF75" s="1254"/>
      <c r="BG75" s="1254"/>
      <c r="BH75" s="1254"/>
      <c r="BI75" s="1254"/>
      <c r="BJ75" s="1254"/>
      <c r="BK75" s="1254"/>
      <c r="BL75" s="1254"/>
      <c r="BM75" s="1254"/>
      <c r="BN75" s="1254"/>
      <c r="BO75" s="1254"/>
      <c r="BP75" s="1255">
        <v>6.1</v>
      </c>
      <c r="BQ75" s="1255"/>
      <c r="BR75" s="1255"/>
      <c r="BS75" s="1255"/>
      <c r="BT75" s="1255"/>
      <c r="BU75" s="1255"/>
      <c r="BV75" s="1255"/>
      <c r="BW75" s="1255"/>
      <c r="BX75" s="1255">
        <v>6.3</v>
      </c>
      <c r="BY75" s="1255"/>
      <c r="BZ75" s="1255"/>
      <c r="CA75" s="1255"/>
      <c r="CB75" s="1255"/>
      <c r="CC75" s="1255"/>
      <c r="CD75" s="1255"/>
      <c r="CE75" s="1255"/>
      <c r="CF75" s="1255">
        <v>5.9</v>
      </c>
      <c r="CG75" s="1255"/>
      <c r="CH75" s="1255"/>
      <c r="CI75" s="1255"/>
      <c r="CJ75" s="1255"/>
      <c r="CK75" s="1255"/>
      <c r="CL75" s="1255"/>
      <c r="CM75" s="1255"/>
      <c r="CN75" s="1255">
        <v>5.6</v>
      </c>
      <c r="CO75" s="1255"/>
      <c r="CP75" s="1255"/>
      <c r="CQ75" s="1255"/>
      <c r="CR75" s="1255"/>
      <c r="CS75" s="1255"/>
      <c r="CT75" s="1255"/>
      <c r="CU75" s="1255"/>
      <c r="CV75" s="1255">
        <v>5.5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608</v>
      </c>
      <c r="AO77" s="1250"/>
      <c r="AP77" s="1250"/>
      <c r="AQ77" s="1250"/>
      <c r="AR77" s="1250"/>
      <c r="AS77" s="1250"/>
      <c r="AT77" s="1250"/>
      <c r="AU77" s="1250"/>
      <c r="AV77" s="1250"/>
      <c r="AW77" s="1250"/>
      <c r="AX77" s="1250"/>
      <c r="AY77" s="1250"/>
      <c r="AZ77" s="1250"/>
      <c r="BA77" s="1250"/>
      <c r="BB77" s="1254" t="s">
        <v>606</v>
      </c>
      <c r="BC77" s="1254"/>
      <c r="BD77" s="1254"/>
      <c r="BE77" s="1254"/>
      <c r="BF77" s="1254"/>
      <c r="BG77" s="1254"/>
      <c r="BH77" s="1254"/>
      <c r="BI77" s="1254"/>
      <c r="BJ77" s="1254"/>
      <c r="BK77" s="1254"/>
      <c r="BL77" s="1254"/>
      <c r="BM77" s="1254"/>
      <c r="BN77" s="1254"/>
      <c r="BO77" s="1254"/>
      <c r="BP77" s="1255">
        <v>22.7</v>
      </c>
      <c r="BQ77" s="1255"/>
      <c r="BR77" s="1255"/>
      <c r="BS77" s="1255"/>
      <c r="BT77" s="1255"/>
      <c r="BU77" s="1255"/>
      <c r="BV77" s="1255"/>
      <c r="BW77" s="1255"/>
      <c r="BX77" s="1255">
        <v>27.8</v>
      </c>
      <c r="BY77" s="1255"/>
      <c r="BZ77" s="1255"/>
      <c r="CA77" s="1255"/>
      <c r="CB77" s="1255"/>
      <c r="CC77" s="1255"/>
      <c r="CD77" s="1255"/>
      <c r="CE77" s="1255"/>
      <c r="CF77" s="1255">
        <v>18</v>
      </c>
      <c r="CG77" s="1255"/>
      <c r="CH77" s="1255"/>
      <c r="CI77" s="1255"/>
      <c r="CJ77" s="1255"/>
      <c r="CK77" s="1255"/>
      <c r="CL77" s="1255"/>
      <c r="CM77" s="1255"/>
      <c r="CN77" s="1255">
        <v>12.7</v>
      </c>
      <c r="CO77" s="1255"/>
      <c r="CP77" s="1255"/>
      <c r="CQ77" s="1255"/>
      <c r="CR77" s="1255"/>
      <c r="CS77" s="1255"/>
      <c r="CT77" s="1255"/>
      <c r="CU77" s="1255"/>
      <c r="CV77" s="1255">
        <v>10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612</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7.5</v>
      </c>
      <c r="BY79" s="1255"/>
      <c r="BZ79" s="1255"/>
      <c r="CA79" s="1255"/>
      <c r="CB79" s="1255"/>
      <c r="CC79" s="1255"/>
      <c r="CD79" s="1255"/>
      <c r="CE79" s="1255"/>
      <c r="CF79" s="1255">
        <v>6.6</v>
      </c>
      <c r="CG79" s="1255"/>
      <c r="CH79" s="1255"/>
      <c r="CI79" s="1255"/>
      <c r="CJ79" s="1255"/>
      <c r="CK79" s="1255"/>
      <c r="CL79" s="1255"/>
      <c r="CM79" s="1255"/>
      <c r="CN79" s="1255">
        <v>6.6</v>
      </c>
      <c r="CO79" s="1255"/>
      <c r="CP79" s="1255"/>
      <c r="CQ79" s="1255"/>
      <c r="CR79" s="1255"/>
      <c r="CS79" s="1255"/>
      <c r="CT79" s="1255"/>
      <c r="CU79" s="1255"/>
      <c r="CV79" s="1255">
        <v>6.7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2JaBbMINAr4+fglLL6NyqT1OgxOwGq+FOuCpFxG/qUNG2gKVgOCPDcbHBuuGB+urKtYFP+gAZ3WZixtq8zsETw==" saltValue="1oPhAueaUhA0ynWCiD5lx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613</v>
      </c>
    </row>
  </sheetData>
  <sheetProtection algorithmName="SHA-512" hashValue="OiYLhUfQCAXCS3TXsybfR4eQA1uj6VjNMkI+1/1qoB3ricytmP7xu6KROLK3iiC4dk0Hh/mcdQ0kfZiqEnx9Wg==" saltValue="IF84NVve2d5UtXgHKHtu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614</v>
      </c>
    </row>
  </sheetData>
  <sheetProtection algorithmName="SHA-512" hashValue="PVmSgIBgM0AQcbGjgUHH/01Z904YbtFrLCl7Biz6REYto3U1RQFyvJ9VisdsnPbwtkiGmyUazrlK9K9qUO8Cpg==" saltValue="zDXwzqrd/AAwYMxJf+Xi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532</v>
      </c>
      <c r="G2" s="151"/>
      <c r="H2" s="152"/>
    </row>
    <row r="3" spans="1:8" x14ac:dyDescent="0.15">
      <c r="A3" s="148" t="s">
        <v>525</v>
      </c>
      <c r="B3" s="153"/>
      <c r="C3" s="154"/>
      <c r="D3" s="155">
        <v>58930</v>
      </c>
      <c r="E3" s="156"/>
      <c r="F3" s="157">
        <v>70166</v>
      </c>
      <c r="G3" s="158"/>
      <c r="H3" s="159"/>
    </row>
    <row r="4" spans="1:8" x14ac:dyDescent="0.15">
      <c r="A4" s="160"/>
      <c r="B4" s="161"/>
      <c r="C4" s="162"/>
      <c r="D4" s="163">
        <v>31788</v>
      </c>
      <c r="E4" s="164"/>
      <c r="F4" s="165">
        <v>36115</v>
      </c>
      <c r="G4" s="166"/>
      <c r="H4" s="167"/>
    </row>
    <row r="5" spans="1:8" x14ac:dyDescent="0.15">
      <c r="A5" s="148" t="s">
        <v>527</v>
      </c>
      <c r="B5" s="153"/>
      <c r="C5" s="154"/>
      <c r="D5" s="155">
        <v>60894</v>
      </c>
      <c r="E5" s="156"/>
      <c r="F5" s="157">
        <v>70329</v>
      </c>
      <c r="G5" s="158"/>
      <c r="H5" s="159"/>
    </row>
    <row r="6" spans="1:8" x14ac:dyDescent="0.15">
      <c r="A6" s="160"/>
      <c r="B6" s="161"/>
      <c r="C6" s="162"/>
      <c r="D6" s="163">
        <v>29847</v>
      </c>
      <c r="E6" s="164"/>
      <c r="F6" s="165">
        <v>39403</v>
      </c>
      <c r="G6" s="166"/>
      <c r="H6" s="167"/>
    </row>
    <row r="7" spans="1:8" x14ac:dyDescent="0.15">
      <c r="A7" s="148" t="s">
        <v>528</v>
      </c>
      <c r="B7" s="153"/>
      <c r="C7" s="154"/>
      <c r="D7" s="155">
        <v>63094</v>
      </c>
      <c r="E7" s="156"/>
      <c r="F7" s="157">
        <v>54225</v>
      </c>
      <c r="G7" s="158"/>
      <c r="H7" s="159"/>
    </row>
    <row r="8" spans="1:8" x14ac:dyDescent="0.15">
      <c r="A8" s="160"/>
      <c r="B8" s="161"/>
      <c r="C8" s="162"/>
      <c r="D8" s="163">
        <v>26375</v>
      </c>
      <c r="E8" s="164"/>
      <c r="F8" s="165">
        <v>27337</v>
      </c>
      <c r="G8" s="166"/>
      <c r="H8" s="167"/>
    </row>
    <row r="9" spans="1:8" x14ac:dyDescent="0.15">
      <c r="A9" s="148" t="s">
        <v>529</v>
      </c>
      <c r="B9" s="153"/>
      <c r="C9" s="154"/>
      <c r="D9" s="155">
        <v>59038</v>
      </c>
      <c r="E9" s="156"/>
      <c r="F9" s="157">
        <v>54016</v>
      </c>
      <c r="G9" s="158"/>
      <c r="H9" s="159"/>
    </row>
    <row r="10" spans="1:8" x14ac:dyDescent="0.15">
      <c r="A10" s="160"/>
      <c r="B10" s="161"/>
      <c r="C10" s="162"/>
      <c r="D10" s="163">
        <v>24558</v>
      </c>
      <c r="E10" s="164"/>
      <c r="F10" s="165">
        <v>28078</v>
      </c>
      <c r="G10" s="166"/>
      <c r="H10" s="167"/>
    </row>
    <row r="11" spans="1:8" x14ac:dyDescent="0.15">
      <c r="A11" s="148" t="s">
        <v>530</v>
      </c>
      <c r="B11" s="153"/>
      <c r="C11" s="154"/>
      <c r="D11" s="155">
        <v>49103</v>
      </c>
      <c r="E11" s="156"/>
      <c r="F11" s="157">
        <v>52786</v>
      </c>
      <c r="G11" s="158"/>
      <c r="H11" s="159"/>
    </row>
    <row r="12" spans="1:8" x14ac:dyDescent="0.15">
      <c r="A12" s="160"/>
      <c r="B12" s="161"/>
      <c r="C12" s="168"/>
      <c r="D12" s="163">
        <v>27556</v>
      </c>
      <c r="E12" s="164"/>
      <c r="F12" s="165">
        <v>28742</v>
      </c>
      <c r="G12" s="166"/>
      <c r="H12" s="167"/>
    </row>
    <row r="13" spans="1:8" x14ac:dyDescent="0.15">
      <c r="A13" s="148"/>
      <c r="B13" s="153"/>
      <c r="C13" s="169"/>
      <c r="D13" s="170">
        <v>58212</v>
      </c>
      <c r="E13" s="171"/>
      <c r="F13" s="172">
        <v>60304</v>
      </c>
      <c r="G13" s="173"/>
      <c r="H13" s="159"/>
    </row>
    <row r="14" spans="1:8" x14ac:dyDescent="0.15">
      <c r="A14" s="160"/>
      <c r="B14" s="161"/>
      <c r="C14" s="162"/>
      <c r="D14" s="163">
        <v>28025</v>
      </c>
      <c r="E14" s="164"/>
      <c r="F14" s="165">
        <v>31935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5.18</v>
      </c>
      <c r="C19" s="174">
        <f>ROUND(VALUE(SUBSTITUTE(実質収支比率等に係る経年分析!G$48,"▲","-")),2)</f>
        <v>5.0999999999999996</v>
      </c>
      <c r="D19" s="174">
        <f>ROUND(VALUE(SUBSTITUTE(実質収支比率等に係る経年分析!H$48,"▲","-")),2)</f>
        <v>10.39</v>
      </c>
      <c r="E19" s="174">
        <f>ROUND(VALUE(SUBSTITUTE(実質収支比率等に係る経年分析!I$48,"▲","-")),2)</f>
        <v>7.38</v>
      </c>
      <c r="F19" s="174">
        <f>ROUND(VALUE(SUBSTITUTE(実質収支比率等に係る経年分析!J$48,"▲","-")),2)</f>
        <v>5.37</v>
      </c>
    </row>
    <row r="20" spans="1:11" x14ac:dyDescent="0.15">
      <c r="A20" s="174" t="s">
        <v>53</v>
      </c>
      <c r="B20" s="174">
        <f>ROUND(VALUE(SUBSTITUTE(実質収支比率等に係る経年分析!F$47,"▲","-")),2)</f>
        <v>14.92</v>
      </c>
      <c r="C20" s="174">
        <f>ROUND(VALUE(SUBSTITUTE(実質収支比率等に係る経年分析!G$47,"▲","-")),2)</f>
        <v>13.29</v>
      </c>
      <c r="D20" s="174">
        <f>ROUND(VALUE(SUBSTITUTE(実質収支比率等に係る経年分析!H$47,"▲","-")),2)</f>
        <v>14.62</v>
      </c>
      <c r="E20" s="174">
        <f>ROUND(VALUE(SUBSTITUTE(実質収支比率等に係る経年分析!I$47,"▲","-")),2)</f>
        <v>18.93</v>
      </c>
      <c r="F20" s="174">
        <f>ROUND(VALUE(SUBSTITUTE(実質収支比率等に係る経年分析!J$47,"▲","-")),2)</f>
        <v>20.350000000000001</v>
      </c>
    </row>
    <row r="21" spans="1:11" x14ac:dyDescent="0.15">
      <c r="A21" s="174" t="s">
        <v>54</v>
      </c>
      <c r="B21" s="174">
        <f>IF(ISNUMBER(VALUE(SUBSTITUTE(実質収支比率等に係る経年分析!F$49,"▲","-"))),ROUND(VALUE(SUBSTITUTE(実質収支比率等に係る経年分析!F$49,"▲","-")),2),NA())</f>
        <v>-5.37</v>
      </c>
      <c r="C21" s="174">
        <f>IF(ISNUMBER(VALUE(SUBSTITUTE(実質収支比率等に係る経年分析!G$49,"▲","-"))),ROUND(VALUE(SUBSTITUTE(実質収支比率等に係る経年分析!G$49,"▲","-")),2),NA())</f>
        <v>-3.96</v>
      </c>
      <c r="D21" s="174">
        <f>IF(ISNUMBER(VALUE(SUBSTITUTE(実質収支比率等に係る経年分析!H$49,"▲","-"))),ROUND(VALUE(SUBSTITUTE(実質収支比率等に係る経年分析!H$49,"▲","-")),2),NA())</f>
        <v>4.4800000000000004</v>
      </c>
      <c r="E21" s="174">
        <f>IF(ISNUMBER(VALUE(SUBSTITUTE(実質収支比率等に係る経年分析!I$49,"▲","-"))),ROUND(VALUE(SUBSTITUTE(実質収支比率等に係る経年分析!I$49,"▲","-")),2),NA())</f>
        <v>-4.83</v>
      </c>
      <c r="F21" s="174">
        <f>IF(ISNUMBER(VALUE(SUBSTITUTE(実質収支比率等に係る経年分析!J$49,"▲","-"))),ROUND(VALUE(SUBSTITUTE(実質収支比率等に係る経年分析!J$49,"▲","-")),2),NA())</f>
        <v>-3.73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#N/A</v>
      </c>
      <c r="I28" s="175">
        <f>IF(ROUND(VALUE(SUBSTITUTE(連結実質赤字比率に係る赤字・黒字の構成分析!I$42,"▲", "-")), 2) &gt;= 0, ABS(ROUND(VALUE(SUBSTITUTE(連結実質赤字比率に係る赤字・黒字の構成分析!I$42,"▲", "-")), 2)), NA())</f>
        <v>0</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下水道事業会計（特定環境保全公共下水道事業）</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0.17</v>
      </c>
    </row>
    <row r="30" spans="1:11" x14ac:dyDescent="0.15">
      <c r="A30" s="175" t="str">
        <f>IF(連結実質赤字比率に係る赤字・黒字の構成分析!C$40="",NA(),連結実質赤字比率に係る赤字・黒字の構成分析!C$40)</f>
        <v>国民健康保険事業特別会計（事業勘定）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2.62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2.7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1.71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0.21</v>
      </c>
    </row>
    <row r="31" spans="1:11" x14ac:dyDescent="0.15">
      <c r="A31" s="175" t="str">
        <f>IF(連結実質赤字比率に係る赤字・黒字の構成分析!C$39="",NA(),連結実質赤字比率に係る赤字・黒字の構成分析!C$39)</f>
        <v>介護保険事業特別会計（保険事業勘定）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0.92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0.61</v>
      </c>
    </row>
    <row r="32" spans="1:11" x14ac:dyDescent="0.15">
      <c r="A32" s="175" t="str">
        <f>IF(連結実質赤字比率に係る赤字・黒字の構成分析!C$38="",NA(),連結実質赤字比率に係る赤字・黒字の構成分析!C$38)</f>
        <v>下水道事業会計（公共下水道事業）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2.2799999999999998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2.74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2.95</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5.1100000000000003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10.36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5.34</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6.26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8.2200000000000006</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8.5399999999999991</v>
      </c>
    </row>
    <row r="36" spans="1:16" x14ac:dyDescent="0.15">
      <c r="A36" s="175" t="str">
        <f>IF(連結実質赤字比率に係る赤字・黒字の構成分析!C$34="",NA(),連結実質赤字比率に係る赤字・黒字の構成分析!C$34)</f>
        <v>診療所事業会計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0.01</v>
      </c>
      <c r="F36" s="175">
        <f>IF(ROUND(VALUE(SUBSTITUTE(連結実質赤字比率に係る赤字・黒字の構成分析!H$34,"▲", "-")), 2) &lt; 0, ABS(ROUND(VALUE(SUBSTITUTE(連結実質赤字比率に係る赤字・黒字の構成分析!H$34,"▲", "-")), 2)), NA())</f>
        <v>0.01</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0.01</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0.01</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5155</v>
      </c>
      <c r="E42" s="176"/>
      <c r="F42" s="176"/>
      <c r="G42" s="176">
        <f>'実質公債費比率（分子）の構造'!L$52</f>
        <v>5003</v>
      </c>
      <c r="H42" s="176"/>
      <c r="I42" s="176"/>
      <c r="J42" s="176">
        <f>'実質公債費比率（分子）の構造'!M$52</f>
        <v>4885</v>
      </c>
      <c r="K42" s="176"/>
      <c r="L42" s="176"/>
      <c r="M42" s="176">
        <f>'実質公債費比率（分子）の構造'!N$52</f>
        <v>4679</v>
      </c>
      <c r="N42" s="176"/>
      <c r="O42" s="176"/>
      <c r="P42" s="176">
        <f>'実質公債費比率（分子）の構造'!O$52</f>
        <v>4500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1204</v>
      </c>
      <c r="C46" s="176"/>
      <c r="D46" s="176"/>
      <c r="E46" s="176">
        <f>'実質公債費比率（分子）の構造'!L$48</f>
        <v>1154</v>
      </c>
      <c r="F46" s="176"/>
      <c r="G46" s="176"/>
      <c r="H46" s="176">
        <f>'実質公債費比率（分子）の構造'!M$48</f>
        <v>1104</v>
      </c>
      <c r="I46" s="176"/>
      <c r="J46" s="176"/>
      <c r="K46" s="176">
        <f>'実質公債費比率（分子）の構造'!N$48</f>
        <v>1063</v>
      </c>
      <c r="L46" s="176"/>
      <c r="M46" s="176"/>
      <c r="N46" s="176">
        <f>'実質公債費比率（分子）の構造'!O$48</f>
        <v>1137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5201</v>
      </c>
      <c r="C49" s="176"/>
      <c r="D49" s="176"/>
      <c r="E49" s="176">
        <f>'実質公債費比率（分子）の構造'!L$45</f>
        <v>5034</v>
      </c>
      <c r="F49" s="176"/>
      <c r="G49" s="176"/>
      <c r="H49" s="176">
        <f>'実質公債費比率（分子）の構造'!M$45</f>
        <v>4841</v>
      </c>
      <c r="I49" s="176"/>
      <c r="J49" s="176"/>
      <c r="K49" s="176">
        <f>'実質公債費比率（分子）の構造'!N$45</f>
        <v>4717</v>
      </c>
      <c r="L49" s="176"/>
      <c r="M49" s="176"/>
      <c r="N49" s="176">
        <f>'実質公債費比率（分子）の構造'!O$45</f>
        <v>4543</v>
      </c>
      <c r="O49" s="176"/>
      <c r="P49" s="176"/>
    </row>
    <row r="50" spans="1:16" x14ac:dyDescent="0.15">
      <c r="A50" s="176" t="s">
        <v>67</v>
      </c>
      <c r="B50" s="176" t="e">
        <f>NA()</f>
        <v>#N/A</v>
      </c>
      <c r="C50" s="176">
        <f>IF(ISNUMBER('実質公債費比率（分子）の構造'!K$53),'実質公債費比率（分子）の構造'!K$53,NA())</f>
        <v>1250</v>
      </c>
      <c r="D50" s="176" t="e">
        <f>NA()</f>
        <v>#N/A</v>
      </c>
      <c r="E50" s="176" t="e">
        <f>NA()</f>
        <v>#N/A</v>
      </c>
      <c r="F50" s="176">
        <f>IF(ISNUMBER('実質公債費比率（分子）の構造'!L$53),'実質公債費比率（分子）の構造'!L$53,NA())</f>
        <v>1185</v>
      </c>
      <c r="G50" s="176" t="e">
        <f>NA()</f>
        <v>#N/A</v>
      </c>
      <c r="H50" s="176" t="e">
        <f>NA()</f>
        <v>#N/A</v>
      </c>
      <c r="I50" s="176">
        <f>IF(ISNUMBER('実質公債費比率（分子）の構造'!M$53),'実質公債費比率（分子）の構造'!M$53,NA())</f>
        <v>1060</v>
      </c>
      <c r="J50" s="176" t="e">
        <f>NA()</f>
        <v>#N/A</v>
      </c>
      <c r="K50" s="176" t="e">
        <f>NA()</f>
        <v>#N/A</v>
      </c>
      <c r="L50" s="176">
        <f>IF(ISNUMBER('実質公債費比率（分子）の構造'!N$53),'実質公債費比率（分子）の構造'!N$53,NA())</f>
        <v>1101</v>
      </c>
      <c r="M50" s="176" t="e">
        <f>NA()</f>
        <v>#N/A</v>
      </c>
      <c r="N50" s="176" t="e">
        <f>NA()</f>
        <v>#N/A</v>
      </c>
      <c r="O50" s="176">
        <f>IF(ISNUMBER('実質公債費比率（分子）の構造'!O$53),'実質公債費比率（分子）の構造'!O$53,NA())</f>
        <v>1180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38782</v>
      </c>
      <c r="E56" s="175"/>
      <c r="F56" s="175"/>
      <c r="G56" s="175">
        <f>'将来負担比率（分子）の構造'!J$52</f>
        <v>37614</v>
      </c>
      <c r="H56" s="175"/>
      <c r="I56" s="175"/>
      <c r="J56" s="175">
        <f>'将来負担比率（分子）の構造'!K$52</f>
        <v>36361</v>
      </c>
      <c r="K56" s="175"/>
      <c r="L56" s="175"/>
      <c r="M56" s="175">
        <f>'将来負担比率（分子）の構造'!L$52</f>
        <v>34276</v>
      </c>
      <c r="N56" s="175"/>
      <c r="O56" s="175"/>
      <c r="P56" s="175">
        <f>'将来負担比率（分子）の構造'!M$52</f>
        <v>33049</v>
      </c>
    </row>
    <row r="57" spans="1:16" x14ac:dyDescent="0.15">
      <c r="A57" s="175" t="s">
        <v>42</v>
      </c>
      <c r="B57" s="175"/>
      <c r="C57" s="175"/>
      <c r="D57" s="175">
        <f>'将来負担比率（分子）の構造'!I$51</f>
        <v>5653</v>
      </c>
      <c r="E57" s="175"/>
      <c r="F57" s="175"/>
      <c r="G57" s="175">
        <f>'将来負担比率（分子）の構造'!J$51</f>
        <v>5773</v>
      </c>
      <c r="H57" s="175"/>
      <c r="I57" s="175"/>
      <c r="J57" s="175">
        <f>'将来負担比率（分子）の構造'!K$51</f>
        <v>5478</v>
      </c>
      <c r="K57" s="175"/>
      <c r="L57" s="175"/>
      <c r="M57" s="175">
        <f>'将来負担比率（分子）の構造'!L$51</f>
        <v>5641</v>
      </c>
      <c r="N57" s="175"/>
      <c r="O57" s="175"/>
      <c r="P57" s="175">
        <f>'将来負担比率（分子）の構造'!M$51</f>
        <v>6142</v>
      </c>
    </row>
    <row r="58" spans="1:16" x14ac:dyDescent="0.15">
      <c r="A58" s="175" t="s">
        <v>41</v>
      </c>
      <c r="B58" s="175"/>
      <c r="C58" s="175"/>
      <c r="D58" s="175">
        <f>'将来負担比率（分子）の構造'!I$50</f>
        <v>8451</v>
      </c>
      <c r="E58" s="175"/>
      <c r="F58" s="175"/>
      <c r="G58" s="175">
        <f>'将来負担比率（分子）の構造'!J$50</f>
        <v>8319</v>
      </c>
      <c r="H58" s="175"/>
      <c r="I58" s="175"/>
      <c r="J58" s="175">
        <f>'将来負担比率（分子）の構造'!K$50</f>
        <v>9711</v>
      </c>
      <c r="K58" s="175"/>
      <c r="L58" s="175"/>
      <c r="M58" s="175">
        <f>'将来負担比率（分子）の構造'!L$50</f>
        <v>11175</v>
      </c>
      <c r="N58" s="175"/>
      <c r="O58" s="175"/>
      <c r="P58" s="175">
        <f>'将来負担比率（分子）の構造'!M$50</f>
        <v>11478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246</v>
      </c>
      <c r="C61" s="175"/>
      <c r="D61" s="175"/>
      <c r="E61" s="175">
        <f>'将来負担比率（分子）の構造'!J$46</f>
        <v>239</v>
      </c>
      <c r="F61" s="175"/>
      <c r="G61" s="175"/>
      <c r="H61" s="175">
        <f>'将来負担比率（分子）の構造'!K$46</f>
        <v>272</v>
      </c>
      <c r="I61" s="175"/>
      <c r="J61" s="175"/>
      <c r="K61" s="175">
        <f>'将来負担比率（分子）の構造'!L$46</f>
        <v>82</v>
      </c>
      <c r="L61" s="175"/>
      <c r="M61" s="175"/>
      <c r="N61" s="175">
        <f>'将来負担比率（分子）の構造'!M$46</f>
        <v>198</v>
      </c>
      <c r="O61" s="175"/>
      <c r="P61" s="175"/>
    </row>
    <row r="62" spans="1:16" x14ac:dyDescent="0.15">
      <c r="A62" s="175" t="s">
        <v>35</v>
      </c>
      <c r="B62" s="175">
        <f>'将来負担比率（分子）の構造'!I$45</f>
        <v>5340</v>
      </c>
      <c r="C62" s="175"/>
      <c r="D62" s="175"/>
      <c r="E62" s="175">
        <f>'将来負担比率（分子）の構造'!J$45</f>
        <v>5183</v>
      </c>
      <c r="F62" s="175"/>
      <c r="G62" s="175"/>
      <c r="H62" s="175">
        <f>'将来負担比率（分子）の構造'!K$45</f>
        <v>5048</v>
      </c>
      <c r="I62" s="175"/>
      <c r="J62" s="175"/>
      <c r="K62" s="175">
        <f>'将来負担比率（分子）の構造'!L$45</f>
        <v>5022</v>
      </c>
      <c r="L62" s="175"/>
      <c r="M62" s="175"/>
      <c r="N62" s="175">
        <f>'将来負担比率（分子）の構造'!M$45</f>
        <v>5012</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13677</v>
      </c>
      <c r="C64" s="175"/>
      <c r="D64" s="175"/>
      <c r="E64" s="175">
        <f>'将来負担比率（分子）の構造'!J$43</f>
        <v>13677</v>
      </c>
      <c r="F64" s="175"/>
      <c r="G64" s="175"/>
      <c r="H64" s="175">
        <f>'将来負担比率（分子）の構造'!K$43</f>
        <v>13737</v>
      </c>
      <c r="I64" s="175"/>
      <c r="J64" s="175"/>
      <c r="K64" s="175">
        <f>'将来負担比率（分子）の構造'!L$43</f>
        <v>13524</v>
      </c>
      <c r="L64" s="175"/>
      <c r="M64" s="175"/>
      <c r="N64" s="175">
        <f>'将来負担比率（分子）の構造'!M$43</f>
        <v>14403</v>
      </c>
      <c r="O64" s="175"/>
      <c r="P64" s="175"/>
    </row>
    <row r="65" spans="1:16" x14ac:dyDescent="0.15">
      <c r="A65" s="175" t="s">
        <v>32</v>
      </c>
      <c r="B65" s="175">
        <f>'将来負担比率（分子）の構造'!I$42</f>
        <v>393</v>
      </c>
      <c r="C65" s="175"/>
      <c r="D65" s="175"/>
      <c r="E65" s="175">
        <f>'将来負担比率（分子）の構造'!J$42</f>
        <v>394</v>
      </c>
      <c r="F65" s="175"/>
      <c r="G65" s="175"/>
      <c r="H65" s="175">
        <f>'将来負担比率（分子）の構造'!K$42</f>
        <v>395</v>
      </c>
      <c r="I65" s="175"/>
      <c r="J65" s="175"/>
      <c r="K65" s="175">
        <f>'将来負担比率（分子）の構造'!L$42</f>
        <v>396</v>
      </c>
      <c r="L65" s="175"/>
      <c r="M65" s="175"/>
      <c r="N65" s="175">
        <f>'将来負担比率（分子）の構造'!M$42</f>
        <v>397</v>
      </c>
      <c r="O65" s="175"/>
      <c r="P65" s="175"/>
    </row>
    <row r="66" spans="1:16" x14ac:dyDescent="0.15">
      <c r="A66" s="175" t="s">
        <v>31</v>
      </c>
      <c r="B66" s="175">
        <f>'将来負担比率（分子）の構造'!I$41</f>
        <v>40751</v>
      </c>
      <c r="C66" s="175"/>
      <c r="D66" s="175"/>
      <c r="E66" s="175">
        <f>'将来負担比率（分子）の構造'!J$41</f>
        <v>40312</v>
      </c>
      <c r="F66" s="175"/>
      <c r="G66" s="175"/>
      <c r="H66" s="175">
        <f>'将来負担比率（分子）の構造'!K$41</f>
        <v>39743</v>
      </c>
      <c r="I66" s="175"/>
      <c r="J66" s="175"/>
      <c r="K66" s="175">
        <f>'将来負担比率（分子）の構造'!L$41</f>
        <v>38695</v>
      </c>
      <c r="L66" s="175"/>
      <c r="M66" s="175"/>
      <c r="N66" s="175">
        <f>'将来負担比率（分子）の構造'!M$41</f>
        <v>37342</v>
      </c>
      <c r="O66" s="175"/>
      <c r="P66" s="175"/>
    </row>
    <row r="67" spans="1:16" x14ac:dyDescent="0.15">
      <c r="A67" s="175" t="s">
        <v>71</v>
      </c>
      <c r="B67" s="175" t="e">
        <f>NA()</f>
        <v>#N/A</v>
      </c>
      <c r="C67" s="175">
        <f>IF(ISNUMBER('将来負担比率（分子）の構造'!I$53), IF('将来負担比率（分子）の構造'!I$53 &lt; 0, 0, '将来負担比率（分子）の構造'!I$53), NA())</f>
        <v>7520</v>
      </c>
      <c r="D67" s="175" t="e">
        <f>NA()</f>
        <v>#N/A</v>
      </c>
      <c r="E67" s="175" t="e">
        <f>NA()</f>
        <v>#N/A</v>
      </c>
      <c r="F67" s="175">
        <f>IF(ISNUMBER('将来負担比率（分子）の構造'!J$53), IF('将来負担比率（分子）の構造'!J$53 &lt; 0, 0, '将来負担比率（分子）の構造'!J$53), NA())</f>
        <v>8098</v>
      </c>
      <c r="G67" s="175" t="e">
        <f>NA()</f>
        <v>#N/A</v>
      </c>
      <c r="H67" s="175" t="e">
        <f>NA()</f>
        <v>#N/A</v>
      </c>
      <c r="I67" s="175">
        <f>IF(ISNUMBER('将来負担比率（分子）の構造'!K$53), IF('将来負担比率（分子）の構造'!K$53 &lt; 0, 0, '将来負担比率（分子）の構造'!K$53), NA())</f>
        <v>7647</v>
      </c>
      <c r="J67" s="175" t="e">
        <f>NA()</f>
        <v>#N/A</v>
      </c>
      <c r="K67" s="175" t="e">
        <f>NA()</f>
        <v>#N/A</v>
      </c>
      <c r="L67" s="175">
        <f>IF(ISNUMBER('将来負担比率（分子）の構造'!L$53), IF('将来負担比率（分子）の構造'!L$53 &lt; 0, 0, '将来負担比率（分子）の構造'!L$53), NA())</f>
        <v>6627</v>
      </c>
      <c r="M67" s="175" t="e">
        <f>NA()</f>
        <v>#N/A</v>
      </c>
      <c r="N67" s="175" t="e">
        <f>NA()</f>
        <v>#N/A</v>
      </c>
      <c r="O67" s="175">
        <f>IF(ISNUMBER('将来負担比率（分子）の構造'!M$53), IF('将来負担比率（分子）の構造'!M$53 &lt; 0, 0, '将来負担比率（分子）の構造'!M$53), NA())</f>
        <v>6683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3609</v>
      </c>
      <c r="C72" s="179">
        <f>基金残高に係る経年分析!G55</f>
        <v>4543</v>
      </c>
      <c r="D72" s="179">
        <f>基金残高に係る経年分析!H55</f>
        <v>4884</v>
      </c>
    </row>
    <row r="73" spans="1:16" x14ac:dyDescent="0.15">
      <c r="A73" s="178" t="s">
        <v>74</v>
      </c>
      <c r="B73" s="179">
        <f>基金残高に係る経年分析!F56</f>
        <v>1071</v>
      </c>
      <c r="C73" s="179">
        <f>基金残高に係る経年分析!G56</f>
        <v>1071</v>
      </c>
      <c r="D73" s="179">
        <f>基金残高に係る経年分析!H56</f>
        <v>1031</v>
      </c>
    </row>
    <row r="74" spans="1:16" x14ac:dyDescent="0.15">
      <c r="A74" s="178" t="s">
        <v>75</v>
      </c>
      <c r="B74" s="179">
        <f>基金残高に係る経年分析!F57</f>
        <v>4607</v>
      </c>
      <c r="C74" s="179">
        <f>基金残高に係る経年分析!G57</f>
        <v>4565</v>
      </c>
      <c r="D74" s="179">
        <f>基金残高に係る経年分析!H57</f>
        <v>4267</v>
      </c>
    </row>
  </sheetData>
  <sheetProtection algorithmName="SHA-512" hashValue="MRtgDBKPuZztH6Lq19uRaXzb+eEa5GkHdxYkrf7Emy4F+PrNHO1fepylgX7c0o0i/3kGQX1UfQIekwaBAqy1fw==" saltValue="A8jt5+lRnRyNFygmWueU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12433934</v>
      </c>
      <c r="S5" s="677"/>
      <c r="T5" s="677"/>
      <c r="U5" s="677"/>
      <c r="V5" s="677"/>
      <c r="W5" s="677"/>
      <c r="X5" s="677"/>
      <c r="Y5" s="702"/>
      <c r="Z5" s="715">
        <v>25.8</v>
      </c>
      <c r="AA5" s="715"/>
      <c r="AB5" s="715"/>
      <c r="AC5" s="715"/>
      <c r="AD5" s="716">
        <v>11766496</v>
      </c>
      <c r="AE5" s="716"/>
      <c r="AF5" s="716"/>
      <c r="AG5" s="716"/>
      <c r="AH5" s="716"/>
      <c r="AI5" s="716"/>
      <c r="AJ5" s="716"/>
      <c r="AK5" s="716"/>
      <c r="AL5" s="703">
        <v>47.5</v>
      </c>
      <c r="AM5" s="685"/>
      <c r="AN5" s="685"/>
      <c r="AO5" s="704"/>
      <c r="AP5" s="679" t="s">
        <v>217</v>
      </c>
      <c r="AQ5" s="680"/>
      <c r="AR5" s="680"/>
      <c r="AS5" s="680"/>
      <c r="AT5" s="680"/>
      <c r="AU5" s="680"/>
      <c r="AV5" s="680"/>
      <c r="AW5" s="680"/>
      <c r="AX5" s="680"/>
      <c r="AY5" s="680"/>
      <c r="AZ5" s="680"/>
      <c r="BA5" s="680"/>
      <c r="BB5" s="680"/>
      <c r="BC5" s="680"/>
      <c r="BD5" s="680"/>
      <c r="BE5" s="680"/>
      <c r="BF5" s="681"/>
      <c r="BG5" s="621">
        <v>11758200</v>
      </c>
      <c r="BH5" s="622"/>
      <c r="BI5" s="622"/>
      <c r="BJ5" s="622"/>
      <c r="BK5" s="622"/>
      <c r="BL5" s="622"/>
      <c r="BM5" s="622"/>
      <c r="BN5" s="623"/>
      <c r="BO5" s="659">
        <v>94.6</v>
      </c>
      <c r="BP5" s="659"/>
      <c r="BQ5" s="659"/>
      <c r="BR5" s="659"/>
      <c r="BS5" s="660">
        <v>430326</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391111</v>
      </c>
      <c r="S6" s="622"/>
      <c r="T6" s="622"/>
      <c r="U6" s="622"/>
      <c r="V6" s="622"/>
      <c r="W6" s="622"/>
      <c r="X6" s="622"/>
      <c r="Y6" s="623"/>
      <c r="Z6" s="659">
        <v>0.8</v>
      </c>
      <c r="AA6" s="659"/>
      <c r="AB6" s="659"/>
      <c r="AC6" s="659"/>
      <c r="AD6" s="660">
        <v>391111</v>
      </c>
      <c r="AE6" s="660"/>
      <c r="AF6" s="660"/>
      <c r="AG6" s="660"/>
      <c r="AH6" s="660"/>
      <c r="AI6" s="660"/>
      <c r="AJ6" s="660"/>
      <c r="AK6" s="660"/>
      <c r="AL6" s="624">
        <v>1.6</v>
      </c>
      <c r="AM6" s="625"/>
      <c r="AN6" s="625"/>
      <c r="AO6" s="661"/>
      <c r="AP6" s="618" t="s">
        <v>222</v>
      </c>
      <c r="AQ6" s="619"/>
      <c r="AR6" s="619"/>
      <c r="AS6" s="619"/>
      <c r="AT6" s="619"/>
      <c r="AU6" s="619"/>
      <c r="AV6" s="619"/>
      <c r="AW6" s="619"/>
      <c r="AX6" s="619"/>
      <c r="AY6" s="619"/>
      <c r="AZ6" s="619"/>
      <c r="BA6" s="619"/>
      <c r="BB6" s="619"/>
      <c r="BC6" s="619"/>
      <c r="BD6" s="619"/>
      <c r="BE6" s="619"/>
      <c r="BF6" s="620"/>
      <c r="BG6" s="621">
        <v>11758200</v>
      </c>
      <c r="BH6" s="622"/>
      <c r="BI6" s="622"/>
      <c r="BJ6" s="622"/>
      <c r="BK6" s="622"/>
      <c r="BL6" s="622"/>
      <c r="BM6" s="622"/>
      <c r="BN6" s="623"/>
      <c r="BO6" s="659">
        <v>94.6</v>
      </c>
      <c r="BP6" s="659"/>
      <c r="BQ6" s="659"/>
      <c r="BR6" s="659"/>
      <c r="BS6" s="660">
        <v>430326</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261997</v>
      </c>
      <c r="CS6" s="622"/>
      <c r="CT6" s="622"/>
      <c r="CU6" s="622"/>
      <c r="CV6" s="622"/>
      <c r="CW6" s="622"/>
      <c r="CX6" s="622"/>
      <c r="CY6" s="623"/>
      <c r="CZ6" s="703">
        <v>0.6</v>
      </c>
      <c r="DA6" s="685"/>
      <c r="DB6" s="685"/>
      <c r="DC6" s="705"/>
      <c r="DD6" s="627">
        <v>3872</v>
      </c>
      <c r="DE6" s="622"/>
      <c r="DF6" s="622"/>
      <c r="DG6" s="622"/>
      <c r="DH6" s="622"/>
      <c r="DI6" s="622"/>
      <c r="DJ6" s="622"/>
      <c r="DK6" s="622"/>
      <c r="DL6" s="622"/>
      <c r="DM6" s="622"/>
      <c r="DN6" s="622"/>
      <c r="DO6" s="622"/>
      <c r="DP6" s="623"/>
      <c r="DQ6" s="627">
        <v>261814</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3026</v>
      </c>
      <c r="S7" s="622"/>
      <c r="T7" s="622"/>
      <c r="U7" s="622"/>
      <c r="V7" s="622"/>
      <c r="W7" s="622"/>
      <c r="X7" s="622"/>
      <c r="Y7" s="623"/>
      <c r="Z7" s="659">
        <v>0</v>
      </c>
      <c r="AA7" s="659"/>
      <c r="AB7" s="659"/>
      <c r="AC7" s="659"/>
      <c r="AD7" s="660">
        <v>3026</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5327208</v>
      </c>
      <c r="BH7" s="622"/>
      <c r="BI7" s="622"/>
      <c r="BJ7" s="622"/>
      <c r="BK7" s="622"/>
      <c r="BL7" s="622"/>
      <c r="BM7" s="622"/>
      <c r="BN7" s="623"/>
      <c r="BO7" s="659">
        <v>42.8</v>
      </c>
      <c r="BP7" s="659"/>
      <c r="BQ7" s="659"/>
      <c r="BR7" s="659"/>
      <c r="BS7" s="660">
        <v>430326</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5364675</v>
      </c>
      <c r="CS7" s="622"/>
      <c r="CT7" s="622"/>
      <c r="CU7" s="622"/>
      <c r="CV7" s="622"/>
      <c r="CW7" s="622"/>
      <c r="CX7" s="622"/>
      <c r="CY7" s="623"/>
      <c r="CZ7" s="659">
        <v>11.6</v>
      </c>
      <c r="DA7" s="659"/>
      <c r="DB7" s="659"/>
      <c r="DC7" s="659"/>
      <c r="DD7" s="627">
        <v>375169</v>
      </c>
      <c r="DE7" s="622"/>
      <c r="DF7" s="622"/>
      <c r="DG7" s="622"/>
      <c r="DH7" s="622"/>
      <c r="DI7" s="622"/>
      <c r="DJ7" s="622"/>
      <c r="DK7" s="622"/>
      <c r="DL7" s="622"/>
      <c r="DM7" s="622"/>
      <c r="DN7" s="622"/>
      <c r="DO7" s="622"/>
      <c r="DP7" s="623"/>
      <c r="DQ7" s="627">
        <v>4084241</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40815</v>
      </c>
      <c r="S8" s="622"/>
      <c r="T8" s="622"/>
      <c r="U8" s="622"/>
      <c r="V8" s="622"/>
      <c r="W8" s="622"/>
      <c r="X8" s="622"/>
      <c r="Y8" s="623"/>
      <c r="Z8" s="659">
        <v>0.1</v>
      </c>
      <c r="AA8" s="659"/>
      <c r="AB8" s="659"/>
      <c r="AC8" s="659"/>
      <c r="AD8" s="660">
        <v>40815</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144886</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18261514</v>
      </c>
      <c r="CS8" s="622"/>
      <c r="CT8" s="622"/>
      <c r="CU8" s="622"/>
      <c r="CV8" s="622"/>
      <c r="CW8" s="622"/>
      <c r="CX8" s="622"/>
      <c r="CY8" s="623"/>
      <c r="CZ8" s="659">
        <v>39.5</v>
      </c>
      <c r="DA8" s="659"/>
      <c r="DB8" s="659"/>
      <c r="DC8" s="659"/>
      <c r="DD8" s="627">
        <v>80995</v>
      </c>
      <c r="DE8" s="622"/>
      <c r="DF8" s="622"/>
      <c r="DG8" s="622"/>
      <c r="DH8" s="622"/>
      <c r="DI8" s="622"/>
      <c r="DJ8" s="622"/>
      <c r="DK8" s="622"/>
      <c r="DL8" s="622"/>
      <c r="DM8" s="622"/>
      <c r="DN8" s="622"/>
      <c r="DO8" s="622"/>
      <c r="DP8" s="623"/>
      <c r="DQ8" s="627">
        <v>9077699</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44034</v>
      </c>
      <c r="S9" s="622"/>
      <c r="T9" s="622"/>
      <c r="U9" s="622"/>
      <c r="V9" s="622"/>
      <c r="W9" s="622"/>
      <c r="X9" s="622"/>
      <c r="Y9" s="623"/>
      <c r="Z9" s="659">
        <v>0.1</v>
      </c>
      <c r="AA9" s="659"/>
      <c r="AB9" s="659"/>
      <c r="AC9" s="659"/>
      <c r="AD9" s="660">
        <v>44034</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3674753</v>
      </c>
      <c r="BH9" s="622"/>
      <c r="BI9" s="622"/>
      <c r="BJ9" s="622"/>
      <c r="BK9" s="622"/>
      <c r="BL9" s="622"/>
      <c r="BM9" s="622"/>
      <c r="BN9" s="623"/>
      <c r="BO9" s="659">
        <v>29.6</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4169755</v>
      </c>
      <c r="CS9" s="622"/>
      <c r="CT9" s="622"/>
      <c r="CU9" s="622"/>
      <c r="CV9" s="622"/>
      <c r="CW9" s="622"/>
      <c r="CX9" s="622"/>
      <c r="CY9" s="623"/>
      <c r="CZ9" s="659">
        <v>9</v>
      </c>
      <c r="DA9" s="659"/>
      <c r="DB9" s="659"/>
      <c r="DC9" s="659"/>
      <c r="DD9" s="627">
        <v>301864</v>
      </c>
      <c r="DE9" s="622"/>
      <c r="DF9" s="622"/>
      <c r="DG9" s="622"/>
      <c r="DH9" s="622"/>
      <c r="DI9" s="622"/>
      <c r="DJ9" s="622"/>
      <c r="DK9" s="622"/>
      <c r="DL9" s="622"/>
      <c r="DM9" s="622"/>
      <c r="DN9" s="622"/>
      <c r="DO9" s="622"/>
      <c r="DP9" s="623"/>
      <c r="DQ9" s="627">
        <v>2974323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275223</v>
      </c>
      <c r="BH10" s="622"/>
      <c r="BI10" s="622"/>
      <c r="BJ10" s="622"/>
      <c r="BK10" s="622"/>
      <c r="BL10" s="622"/>
      <c r="BM10" s="622"/>
      <c r="BN10" s="623"/>
      <c r="BO10" s="659">
        <v>2.2000000000000002</v>
      </c>
      <c r="BP10" s="659"/>
      <c r="BQ10" s="659"/>
      <c r="BR10" s="659"/>
      <c r="BS10" s="660">
        <v>78590</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34320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18933</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2097701</v>
      </c>
      <c r="S11" s="622"/>
      <c r="T11" s="622"/>
      <c r="U11" s="622"/>
      <c r="V11" s="622"/>
      <c r="W11" s="622"/>
      <c r="X11" s="622"/>
      <c r="Y11" s="623"/>
      <c r="Z11" s="624">
        <v>4.4000000000000004</v>
      </c>
      <c r="AA11" s="625"/>
      <c r="AB11" s="625"/>
      <c r="AC11" s="626"/>
      <c r="AD11" s="627">
        <v>2097701</v>
      </c>
      <c r="AE11" s="622"/>
      <c r="AF11" s="622"/>
      <c r="AG11" s="622"/>
      <c r="AH11" s="622"/>
      <c r="AI11" s="622"/>
      <c r="AJ11" s="622"/>
      <c r="AK11" s="623"/>
      <c r="AL11" s="624">
        <v>8.5</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1232346</v>
      </c>
      <c r="BH11" s="622"/>
      <c r="BI11" s="622"/>
      <c r="BJ11" s="622"/>
      <c r="BK11" s="622"/>
      <c r="BL11" s="622"/>
      <c r="BM11" s="622"/>
      <c r="BN11" s="623"/>
      <c r="BO11" s="659">
        <v>9.9</v>
      </c>
      <c r="BP11" s="659"/>
      <c r="BQ11" s="659"/>
      <c r="BR11" s="659"/>
      <c r="BS11" s="660">
        <v>351736</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1422410</v>
      </c>
      <c r="CS11" s="622"/>
      <c r="CT11" s="622"/>
      <c r="CU11" s="622"/>
      <c r="CV11" s="622"/>
      <c r="CW11" s="622"/>
      <c r="CX11" s="622"/>
      <c r="CY11" s="623"/>
      <c r="CZ11" s="659">
        <v>3.1</v>
      </c>
      <c r="DA11" s="659"/>
      <c r="DB11" s="659"/>
      <c r="DC11" s="659"/>
      <c r="DD11" s="627">
        <v>396201</v>
      </c>
      <c r="DE11" s="622"/>
      <c r="DF11" s="622"/>
      <c r="DG11" s="622"/>
      <c r="DH11" s="622"/>
      <c r="DI11" s="622"/>
      <c r="DJ11" s="622"/>
      <c r="DK11" s="622"/>
      <c r="DL11" s="622"/>
      <c r="DM11" s="622"/>
      <c r="DN11" s="622"/>
      <c r="DO11" s="622"/>
      <c r="DP11" s="623"/>
      <c r="DQ11" s="627">
        <v>798257</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9503</v>
      </c>
      <c r="S12" s="622"/>
      <c r="T12" s="622"/>
      <c r="U12" s="622"/>
      <c r="V12" s="622"/>
      <c r="W12" s="622"/>
      <c r="X12" s="622"/>
      <c r="Y12" s="623"/>
      <c r="Z12" s="659">
        <v>0</v>
      </c>
      <c r="AA12" s="659"/>
      <c r="AB12" s="659"/>
      <c r="AC12" s="659"/>
      <c r="AD12" s="660">
        <v>9503</v>
      </c>
      <c r="AE12" s="660"/>
      <c r="AF12" s="660"/>
      <c r="AG12" s="660"/>
      <c r="AH12" s="660"/>
      <c r="AI12" s="660"/>
      <c r="AJ12" s="660"/>
      <c r="AK12" s="660"/>
      <c r="AL12" s="624">
        <v>0</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5364759</v>
      </c>
      <c r="BH12" s="622"/>
      <c r="BI12" s="622"/>
      <c r="BJ12" s="622"/>
      <c r="BK12" s="622"/>
      <c r="BL12" s="622"/>
      <c r="BM12" s="622"/>
      <c r="BN12" s="623"/>
      <c r="BO12" s="659">
        <v>43.1</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1249049</v>
      </c>
      <c r="CS12" s="622"/>
      <c r="CT12" s="622"/>
      <c r="CU12" s="622"/>
      <c r="CV12" s="622"/>
      <c r="CW12" s="622"/>
      <c r="CX12" s="622"/>
      <c r="CY12" s="623"/>
      <c r="CZ12" s="659">
        <v>2.7</v>
      </c>
      <c r="DA12" s="659"/>
      <c r="DB12" s="659"/>
      <c r="DC12" s="659"/>
      <c r="DD12" s="627">
        <v>158182</v>
      </c>
      <c r="DE12" s="622"/>
      <c r="DF12" s="622"/>
      <c r="DG12" s="622"/>
      <c r="DH12" s="622"/>
      <c r="DI12" s="622"/>
      <c r="DJ12" s="622"/>
      <c r="DK12" s="622"/>
      <c r="DL12" s="622"/>
      <c r="DM12" s="622"/>
      <c r="DN12" s="622"/>
      <c r="DO12" s="622"/>
      <c r="DP12" s="623"/>
      <c r="DQ12" s="627">
        <v>634631</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5305664</v>
      </c>
      <c r="BH13" s="622"/>
      <c r="BI13" s="622"/>
      <c r="BJ13" s="622"/>
      <c r="BK13" s="622"/>
      <c r="BL13" s="622"/>
      <c r="BM13" s="622"/>
      <c r="BN13" s="623"/>
      <c r="BO13" s="659">
        <v>42.7</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3879468</v>
      </c>
      <c r="CS13" s="622"/>
      <c r="CT13" s="622"/>
      <c r="CU13" s="622"/>
      <c r="CV13" s="622"/>
      <c r="CW13" s="622"/>
      <c r="CX13" s="622"/>
      <c r="CY13" s="623"/>
      <c r="CZ13" s="659">
        <v>8.4</v>
      </c>
      <c r="DA13" s="659"/>
      <c r="DB13" s="659"/>
      <c r="DC13" s="659"/>
      <c r="DD13" s="627">
        <v>1595598</v>
      </c>
      <c r="DE13" s="622"/>
      <c r="DF13" s="622"/>
      <c r="DG13" s="622"/>
      <c r="DH13" s="622"/>
      <c r="DI13" s="622"/>
      <c r="DJ13" s="622"/>
      <c r="DK13" s="622"/>
      <c r="DL13" s="622"/>
      <c r="DM13" s="622"/>
      <c r="DN13" s="622"/>
      <c r="DO13" s="622"/>
      <c r="DP13" s="623"/>
      <c r="DQ13" s="627">
        <v>2242387</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1510</v>
      </c>
      <c r="S14" s="622"/>
      <c r="T14" s="622"/>
      <c r="U14" s="622"/>
      <c r="V14" s="622"/>
      <c r="W14" s="622"/>
      <c r="X14" s="622"/>
      <c r="Y14" s="623"/>
      <c r="Z14" s="659">
        <v>0</v>
      </c>
      <c r="AA14" s="659"/>
      <c r="AB14" s="659"/>
      <c r="AC14" s="659"/>
      <c r="AD14" s="660">
        <v>1510</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336268</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1393423</v>
      </c>
      <c r="CS14" s="622"/>
      <c r="CT14" s="622"/>
      <c r="CU14" s="622"/>
      <c r="CV14" s="622"/>
      <c r="CW14" s="622"/>
      <c r="CX14" s="622"/>
      <c r="CY14" s="623"/>
      <c r="CZ14" s="659">
        <v>3</v>
      </c>
      <c r="DA14" s="659"/>
      <c r="DB14" s="659"/>
      <c r="DC14" s="659"/>
      <c r="DD14" s="627">
        <v>128996</v>
      </c>
      <c r="DE14" s="622"/>
      <c r="DF14" s="622"/>
      <c r="DG14" s="622"/>
      <c r="DH14" s="622"/>
      <c r="DI14" s="622"/>
      <c r="DJ14" s="622"/>
      <c r="DK14" s="622"/>
      <c r="DL14" s="622"/>
      <c r="DM14" s="622"/>
      <c r="DN14" s="622"/>
      <c r="DO14" s="622"/>
      <c r="DP14" s="623"/>
      <c r="DQ14" s="627">
        <v>1229036</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729965</v>
      </c>
      <c r="BH15" s="622"/>
      <c r="BI15" s="622"/>
      <c r="BJ15" s="622"/>
      <c r="BK15" s="622"/>
      <c r="BL15" s="622"/>
      <c r="BM15" s="622"/>
      <c r="BN15" s="623"/>
      <c r="BO15" s="659">
        <v>5.9</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4265322</v>
      </c>
      <c r="CS15" s="622"/>
      <c r="CT15" s="622"/>
      <c r="CU15" s="622"/>
      <c r="CV15" s="622"/>
      <c r="CW15" s="622"/>
      <c r="CX15" s="622"/>
      <c r="CY15" s="623"/>
      <c r="CZ15" s="659">
        <v>9.1999999999999993</v>
      </c>
      <c r="DA15" s="659"/>
      <c r="DB15" s="659"/>
      <c r="DC15" s="659"/>
      <c r="DD15" s="627">
        <v>996423</v>
      </c>
      <c r="DE15" s="622"/>
      <c r="DF15" s="622"/>
      <c r="DG15" s="622"/>
      <c r="DH15" s="622"/>
      <c r="DI15" s="622"/>
      <c r="DJ15" s="622"/>
      <c r="DK15" s="622"/>
      <c r="DL15" s="622"/>
      <c r="DM15" s="622"/>
      <c r="DN15" s="622"/>
      <c r="DO15" s="622"/>
      <c r="DP15" s="623"/>
      <c r="DQ15" s="627">
        <v>3065956</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30612</v>
      </c>
      <c r="S16" s="622"/>
      <c r="T16" s="622"/>
      <c r="U16" s="622"/>
      <c r="V16" s="622"/>
      <c r="W16" s="622"/>
      <c r="X16" s="622"/>
      <c r="Y16" s="623"/>
      <c r="Z16" s="659">
        <v>0.1</v>
      </c>
      <c r="AA16" s="659"/>
      <c r="AB16" s="659"/>
      <c r="AC16" s="659"/>
      <c r="AD16" s="660">
        <v>30612</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1259174</v>
      </c>
      <c r="CS16" s="622"/>
      <c r="CT16" s="622"/>
      <c r="CU16" s="622"/>
      <c r="CV16" s="622"/>
      <c r="CW16" s="622"/>
      <c r="CX16" s="622"/>
      <c r="CY16" s="623"/>
      <c r="CZ16" s="659">
        <v>2.7</v>
      </c>
      <c r="DA16" s="659"/>
      <c r="DB16" s="659"/>
      <c r="DC16" s="659"/>
      <c r="DD16" s="627" t="s">
        <v>122</v>
      </c>
      <c r="DE16" s="622"/>
      <c r="DF16" s="622"/>
      <c r="DG16" s="622"/>
      <c r="DH16" s="622"/>
      <c r="DI16" s="622"/>
      <c r="DJ16" s="622"/>
      <c r="DK16" s="622"/>
      <c r="DL16" s="622"/>
      <c r="DM16" s="622"/>
      <c r="DN16" s="622"/>
      <c r="DO16" s="622"/>
      <c r="DP16" s="623"/>
      <c r="DQ16" s="627">
        <v>316205</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178351</v>
      </c>
      <c r="S17" s="622"/>
      <c r="T17" s="622"/>
      <c r="U17" s="622"/>
      <c r="V17" s="622"/>
      <c r="W17" s="622"/>
      <c r="X17" s="622"/>
      <c r="Y17" s="623"/>
      <c r="Z17" s="659">
        <v>0.4</v>
      </c>
      <c r="AA17" s="659"/>
      <c r="AB17" s="659"/>
      <c r="AC17" s="659"/>
      <c r="AD17" s="660">
        <v>178351</v>
      </c>
      <c r="AE17" s="660"/>
      <c r="AF17" s="660"/>
      <c r="AG17" s="660"/>
      <c r="AH17" s="660"/>
      <c r="AI17" s="660"/>
      <c r="AJ17" s="660"/>
      <c r="AK17" s="660"/>
      <c r="AL17" s="624">
        <v>0.7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4690328</v>
      </c>
      <c r="CS17" s="622"/>
      <c r="CT17" s="622"/>
      <c r="CU17" s="622"/>
      <c r="CV17" s="622"/>
      <c r="CW17" s="622"/>
      <c r="CX17" s="622"/>
      <c r="CY17" s="623"/>
      <c r="CZ17" s="659">
        <v>10.1</v>
      </c>
      <c r="DA17" s="659"/>
      <c r="DB17" s="659"/>
      <c r="DC17" s="659"/>
      <c r="DD17" s="627" t="s">
        <v>122</v>
      </c>
      <c r="DE17" s="622"/>
      <c r="DF17" s="622"/>
      <c r="DG17" s="622"/>
      <c r="DH17" s="622"/>
      <c r="DI17" s="622"/>
      <c r="DJ17" s="622"/>
      <c r="DK17" s="622"/>
      <c r="DL17" s="622"/>
      <c r="DM17" s="622"/>
      <c r="DN17" s="622"/>
      <c r="DO17" s="622"/>
      <c r="DP17" s="623"/>
      <c r="DQ17" s="627">
        <v>4681820</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99810</v>
      </c>
      <c r="S18" s="622"/>
      <c r="T18" s="622"/>
      <c r="U18" s="622"/>
      <c r="V18" s="622"/>
      <c r="W18" s="622"/>
      <c r="X18" s="622"/>
      <c r="Y18" s="623"/>
      <c r="Z18" s="659">
        <v>0.2</v>
      </c>
      <c r="AA18" s="659"/>
      <c r="AB18" s="659"/>
      <c r="AC18" s="659"/>
      <c r="AD18" s="660">
        <v>99810</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90613</v>
      </c>
      <c r="S19" s="622"/>
      <c r="T19" s="622"/>
      <c r="U19" s="622"/>
      <c r="V19" s="622"/>
      <c r="W19" s="622"/>
      <c r="X19" s="622"/>
      <c r="Y19" s="623"/>
      <c r="Z19" s="659">
        <v>0.2</v>
      </c>
      <c r="AA19" s="659"/>
      <c r="AB19" s="659"/>
      <c r="AC19" s="659"/>
      <c r="AD19" s="660">
        <v>90613</v>
      </c>
      <c r="AE19" s="660"/>
      <c r="AF19" s="660"/>
      <c r="AG19" s="660"/>
      <c r="AH19" s="660"/>
      <c r="AI19" s="660"/>
      <c r="AJ19" s="660"/>
      <c r="AK19" s="660"/>
      <c r="AL19" s="624">
        <v>0.4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675734</v>
      </c>
      <c r="BH19" s="622"/>
      <c r="BI19" s="622"/>
      <c r="BJ19" s="622"/>
      <c r="BK19" s="622"/>
      <c r="BL19" s="622"/>
      <c r="BM19" s="622"/>
      <c r="BN19" s="623"/>
      <c r="BO19" s="659">
        <v>5.4</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9197</v>
      </c>
      <c r="S20" s="622"/>
      <c r="T20" s="622"/>
      <c r="U20" s="622"/>
      <c r="V20" s="622"/>
      <c r="W20" s="622"/>
      <c r="X20" s="622"/>
      <c r="Y20" s="623"/>
      <c r="Z20" s="659">
        <v>0</v>
      </c>
      <c r="AA20" s="659"/>
      <c r="AB20" s="659"/>
      <c r="AC20" s="659"/>
      <c r="AD20" s="660">
        <v>9197</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675734</v>
      </c>
      <c r="BH20" s="622"/>
      <c r="BI20" s="622"/>
      <c r="BJ20" s="622"/>
      <c r="BK20" s="622"/>
      <c r="BL20" s="622"/>
      <c r="BM20" s="622"/>
      <c r="BN20" s="623"/>
      <c r="BO20" s="659">
        <v>5.4</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46251435</v>
      </c>
      <c r="CS20" s="622"/>
      <c r="CT20" s="622"/>
      <c r="CU20" s="622"/>
      <c r="CV20" s="622"/>
      <c r="CW20" s="622"/>
      <c r="CX20" s="622"/>
      <c r="CY20" s="623"/>
      <c r="CZ20" s="659">
        <v>100</v>
      </c>
      <c r="DA20" s="659"/>
      <c r="DB20" s="659"/>
      <c r="DC20" s="659"/>
      <c r="DD20" s="627">
        <v>4037300</v>
      </c>
      <c r="DE20" s="622"/>
      <c r="DF20" s="622"/>
      <c r="DG20" s="622"/>
      <c r="DH20" s="622"/>
      <c r="DI20" s="622"/>
      <c r="DJ20" s="622"/>
      <c r="DK20" s="622"/>
      <c r="DL20" s="622"/>
      <c r="DM20" s="622"/>
      <c r="DN20" s="622"/>
      <c r="DO20" s="622"/>
      <c r="DP20" s="623"/>
      <c r="DQ20" s="627">
        <v>29385302</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11188720</v>
      </c>
      <c r="S21" s="622"/>
      <c r="T21" s="622"/>
      <c r="U21" s="622"/>
      <c r="V21" s="622"/>
      <c r="W21" s="622"/>
      <c r="X21" s="622"/>
      <c r="Y21" s="623"/>
      <c r="Z21" s="659">
        <v>23.2</v>
      </c>
      <c r="AA21" s="659"/>
      <c r="AB21" s="659"/>
      <c r="AC21" s="659"/>
      <c r="AD21" s="660">
        <v>10023777</v>
      </c>
      <c r="AE21" s="660"/>
      <c r="AF21" s="660"/>
      <c r="AG21" s="660"/>
      <c r="AH21" s="660"/>
      <c r="AI21" s="660"/>
      <c r="AJ21" s="660"/>
      <c r="AK21" s="660"/>
      <c r="AL21" s="624">
        <v>40.5</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8296</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10023777</v>
      </c>
      <c r="S22" s="622"/>
      <c r="T22" s="622"/>
      <c r="U22" s="622"/>
      <c r="V22" s="622"/>
      <c r="W22" s="622"/>
      <c r="X22" s="622"/>
      <c r="Y22" s="623"/>
      <c r="Z22" s="659">
        <v>20.8</v>
      </c>
      <c r="AA22" s="659"/>
      <c r="AB22" s="659"/>
      <c r="AC22" s="659"/>
      <c r="AD22" s="660">
        <v>10023777</v>
      </c>
      <c r="AE22" s="660"/>
      <c r="AF22" s="660"/>
      <c r="AG22" s="660"/>
      <c r="AH22" s="660"/>
      <c r="AI22" s="660"/>
      <c r="AJ22" s="660"/>
      <c r="AK22" s="660"/>
      <c r="AL22" s="624">
        <v>40.5</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1164943</v>
      </c>
      <c r="S23" s="622"/>
      <c r="T23" s="622"/>
      <c r="U23" s="622"/>
      <c r="V23" s="622"/>
      <c r="W23" s="622"/>
      <c r="X23" s="622"/>
      <c r="Y23" s="623"/>
      <c r="Z23" s="659">
        <v>2.4</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667438</v>
      </c>
      <c r="BH23" s="622"/>
      <c r="BI23" s="622"/>
      <c r="BJ23" s="622"/>
      <c r="BK23" s="622"/>
      <c r="BL23" s="622"/>
      <c r="BM23" s="622"/>
      <c r="BN23" s="623"/>
      <c r="BO23" s="659">
        <v>5.4</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24428742</v>
      </c>
      <c r="CS24" s="677"/>
      <c r="CT24" s="677"/>
      <c r="CU24" s="677"/>
      <c r="CV24" s="677"/>
      <c r="CW24" s="677"/>
      <c r="CX24" s="677"/>
      <c r="CY24" s="702"/>
      <c r="CZ24" s="703">
        <v>52.8</v>
      </c>
      <c r="DA24" s="685"/>
      <c r="DB24" s="685"/>
      <c r="DC24" s="705"/>
      <c r="DD24" s="701">
        <v>15885798</v>
      </c>
      <c r="DE24" s="677"/>
      <c r="DF24" s="677"/>
      <c r="DG24" s="677"/>
      <c r="DH24" s="677"/>
      <c r="DI24" s="677"/>
      <c r="DJ24" s="677"/>
      <c r="DK24" s="702"/>
      <c r="DL24" s="701">
        <v>14118523</v>
      </c>
      <c r="DM24" s="677"/>
      <c r="DN24" s="677"/>
      <c r="DO24" s="677"/>
      <c r="DP24" s="677"/>
      <c r="DQ24" s="677"/>
      <c r="DR24" s="677"/>
      <c r="DS24" s="677"/>
      <c r="DT24" s="677"/>
      <c r="DU24" s="677"/>
      <c r="DV24" s="702"/>
      <c r="DW24" s="703">
        <v>56.7</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26519127</v>
      </c>
      <c r="S25" s="622"/>
      <c r="T25" s="622"/>
      <c r="U25" s="622"/>
      <c r="V25" s="622"/>
      <c r="W25" s="622"/>
      <c r="X25" s="622"/>
      <c r="Y25" s="623"/>
      <c r="Z25" s="659">
        <v>55.1</v>
      </c>
      <c r="AA25" s="659"/>
      <c r="AB25" s="659"/>
      <c r="AC25" s="659"/>
      <c r="AD25" s="660">
        <v>24686746</v>
      </c>
      <c r="AE25" s="660"/>
      <c r="AF25" s="660"/>
      <c r="AG25" s="660"/>
      <c r="AH25" s="660"/>
      <c r="AI25" s="660"/>
      <c r="AJ25" s="660"/>
      <c r="AK25" s="660"/>
      <c r="AL25" s="624">
        <v>99.7</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7363537</v>
      </c>
      <c r="CS25" s="634"/>
      <c r="CT25" s="634"/>
      <c r="CU25" s="634"/>
      <c r="CV25" s="634"/>
      <c r="CW25" s="634"/>
      <c r="CX25" s="634"/>
      <c r="CY25" s="635"/>
      <c r="CZ25" s="624">
        <v>15.9</v>
      </c>
      <c r="DA25" s="636"/>
      <c r="DB25" s="636"/>
      <c r="DC25" s="637"/>
      <c r="DD25" s="627">
        <v>6617739</v>
      </c>
      <c r="DE25" s="634"/>
      <c r="DF25" s="634"/>
      <c r="DG25" s="634"/>
      <c r="DH25" s="634"/>
      <c r="DI25" s="634"/>
      <c r="DJ25" s="634"/>
      <c r="DK25" s="635"/>
      <c r="DL25" s="627">
        <v>6469097</v>
      </c>
      <c r="DM25" s="634"/>
      <c r="DN25" s="634"/>
      <c r="DO25" s="634"/>
      <c r="DP25" s="634"/>
      <c r="DQ25" s="634"/>
      <c r="DR25" s="634"/>
      <c r="DS25" s="634"/>
      <c r="DT25" s="634"/>
      <c r="DU25" s="634"/>
      <c r="DV25" s="635"/>
      <c r="DW25" s="624">
        <v>26</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7747</v>
      </c>
      <c r="S26" s="622"/>
      <c r="T26" s="622"/>
      <c r="U26" s="622"/>
      <c r="V26" s="622"/>
      <c r="W26" s="622"/>
      <c r="X26" s="622"/>
      <c r="Y26" s="623"/>
      <c r="Z26" s="659">
        <v>0</v>
      </c>
      <c r="AA26" s="659"/>
      <c r="AB26" s="659"/>
      <c r="AC26" s="659"/>
      <c r="AD26" s="660">
        <v>7747</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4619506</v>
      </c>
      <c r="CS26" s="622"/>
      <c r="CT26" s="622"/>
      <c r="CU26" s="622"/>
      <c r="CV26" s="622"/>
      <c r="CW26" s="622"/>
      <c r="CX26" s="622"/>
      <c r="CY26" s="623"/>
      <c r="CZ26" s="624">
        <v>10</v>
      </c>
      <c r="DA26" s="636"/>
      <c r="DB26" s="636"/>
      <c r="DC26" s="637"/>
      <c r="DD26" s="627">
        <v>4251812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139179</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12433934</v>
      </c>
      <c r="BH27" s="622"/>
      <c r="BI27" s="622"/>
      <c r="BJ27" s="622"/>
      <c r="BK27" s="622"/>
      <c r="BL27" s="622"/>
      <c r="BM27" s="622"/>
      <c r="BN27" s="623"/>
      <c r="BO27" s="659">
        <v>100</v>
      </c>
      <c r="BP27" s="659"/>
      <c r="BQ27" s="659"/>
      <c r="BR27" s="659"/>
      <c r="BS27" s="660">
        <v>430326</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12374877</v>
      </c>
      <c r="CS27" s="634"/>
      <c r="CT27" s="634"/>
      <c r="CU27" s="634"/>
      <c r="CV27" s="634"/>
      <c r="CW27" s="634"/>
      <c r="CX27" s="634"/>
      <c r="CY27" s="635"/>
      <c r="CZ27" s="624">
        <v>26.8</v>
      </c>
      <c r="DA27" s="636"/>
      <c r="DB27" s="636"/>
      <c r="DC27" s="637"/>
      <c r="DD27" s="627">
        <v>4586239</v>
      </c>
      <c r="DE27" s="634"/>
      <c r="DF27" s="634"/>
      <c r="DG27" s="634"/>
      <c r="DH27" s="634"/>
      <c r="DI27" s="634"/>
      <c r="DJ27" s="634"/>
      <c r="DK27" s="635"/>
      <c r="DL27" s="627">
        <v>3115334</v>
      </c>
      <c r="DM27" s="634"/>
      <c r="DN27" s="634"/>
      <c r="DO27" s="634"/>
      <c r="DP27" s="634"/>
      <c r="DQ27" s="634"/>
      <c r="DR27" s="634"/>
      <c r="DS27" s="634"/>
      <c r="DT27" s="634"/>
      <c r="DU27" s="634"/>
      <c r="DV27" s="635"/>
      <c r="DW27" s="624">
        <v>12.5</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608951</v>
      </c>
      <c r="S28" s="622"/>
      <c r="T28" s="622"/>
      <c r="U28" s="622"/>
      <c r="V28" s="622"/>
      <c r="W28" s="622"/>
      <c r="X28" s="622"/>
      <c r="Y28" s="623"/>
      <c r="Z28" s="659">
        <v>1.3</v>
      </c>
      <c r="AA28" s="659"/>
      <c r="AB28" s="659"/>
      <c r="AC28" s="659"/>
      <c r="AD28" s="660">
        <v>31207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4690328</v>
      </c>
      <c r="CS28" s="622"/>
      <c r="CT28" s="622"/>
      <c r="CU28" s="622"/>
      <c r="CV28" s="622"/>
      <c r="CW28" s="622"/>
      <c r="CX28" s="622"/>
      <c r="CY28" s="623"/>
      <c r="CZ28" s="624">
        <v>10.1</v>
      </c>
      <c r="DA28" s="636"/>
      <c r="DB28" s="636"/>
      <c r="DC28" s="637"/>
      <c r="DD28" s="627">
        <v>4681820</v>
      </c>
      <c r="DE28" s="622"/>
      <c r="DF28" s="622"/>
      <c r="DG28" s="622"/>
      <c r="DH28" s="622"/>
      <c r="DI28" s="622"/>
      <c r="DJ28" s="622"/>
      <c r="DK28" s="623"/>
      <c r="DL28" s="627">
        <v>4534092</v>
      </c>
      <c r="DM28" s="622"/>
      <c r="DN28" s="622"/>
      <c r="DO28" s="622"/>
      <c r="DP28" s="622"/>
      <c r="DQ28" s="622"/>
      <c r="DR28" s="622"/>
      <c r="DS28" s="622"/>
      <c r="DT28" s="622"/>
      <c r="DU28" s="622"/>
      <c r="DV28" s="623"/>
      <c r="DW28" s="624">
        <v>18.2</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168416</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4690327</v>
      </c>
      <c r="CS29" s="634"/>
      <c r="CT29" s="634"/>
      <c r="CU29" s="634"/>
      <c r="CV29" s="634"/>
      <c r="CW29" s="634"/>
      <c r="CX29" s="634"/>
      <c r="CY29" s="635"/>
      <c r="CZ29" s="624">
        <v>10.1</v>
      </c>
      <c r="DA29" s="636"/>
      <c r="DB29" s="636"/>
      <c r="DC29" s="637"/>
      <c r="DD29" s="627">
        <v>4681819</v>
      </c>
      <c r="DE29" s="634"/>
      <c r="DF29" s="634"/>
      <c r="DG29" s="634"/>
      <c r="DH29" s="634"/>
      <c r="DI29" s="634"/>
      <c r="DJ29" s="634"/>
      <c r="DK29" s="635"/>
      <c r="DL29" s="627">
        <v>4534091</v>
      </c>
      <c r="DM29" s="634"/>
      <c r="DN29" s="634"/>
      <c r="DO29" s="634"/>
      <c r="DP29" s="634"/>
      <c r="DQ29" s="634"/>
      <c r="DR29" s="634"/>
      <c r="DS29" s="634"/>
      <c r="DT29" s="634"/>
      <c r="DU29" s="634"/>
      <c r="DV29" s="635"/>
      <c r="DW29" s="624">
        <v>18.2</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9313883</v>
      </c>
      <c r="S30" s="622"/>
      <c r="T30" s="622"/>
      <c r="U30" s="622"/>
      <c r="V30" s="622"/>
      <c r="W30" s="622"/>
      <c r="X30" s="622"/>
      <c r="Y30" s="623"/>
      <c r="Z30" s="659">
        <v>19.3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4589388</v>
      </c>
      <c r="CS30" s="622"/>
      <c r="CT30" s="622"/>
      <c r="CU30" s="622"/>
      <c r="CV30" s="622"/>
      <c r="CW30" s="622"/>
      <c r="CX30" s="622"/>
      <c r="CY30" s="623"/>
      <c r="CZ30" s="624">
        <v>9.9</v>
      </c>
      <c r="DA30" s="636"/>
      <c r="DB30" s="636"/>
      <c r="DC30" s="637"/>
      <c r="DD30" s="627">
        <v>4580880</v>
      </c>
      <c r="DE30" s="622"/>
      <c r="DF30" s="622"/>
      <c r="DG30" s="622"/>
      <c r="DH30" s="622"/>
      <c r="DI30" s="622"/>
      <c r="DJ30" s="622"/>
      <c r="DK30" s="623"/>
      <c r="DL30" s="627">
        <v>4433152</v>
      </c>
      <c r="DM30" s="622"/>
      <c r="DN30" s="622"/>
      <c r="DO30" s="622"/>
      <c r="DP30" s="622"/>
      <c r="DQ30" s="622"/>
      <c r="DR30" s="622"/>
      <c r="DS30" s="622"/>
      <c r="DT30" s="622"/>
      <c r="DU30" s="622"/>
      <c r="DV30" s="623"/>
      <c r="DW30" s="624">
        <v>17.8</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99</v>
      </c>
      <c r="BH31" s="684"/>
      <c r="BI31" s="684"/>
      <c r="BJ31" s="684"/>
      <c r="BK31" s="684"/>
      <c r="BL31" s="684"/>
      <c r="BM31" s="685">
        <v>97.7</v>
      </c>
      <c r="BN31" s="684"/>
      <c r="BO31" s="684"/>
      <c r="BP31" s="684"/>
      <c r="BQ31" s="686"/>
      <c r="BR31" s="683">
        <v>99.1</v>
      </c>
      <c r="BS31" s="684"/>
      <c r="BT31" s="684"/>
      <c r="BU31" s="684"/>
      <c r="BV31" s="684"/>
      <c r="BW31" s="684"/>
      <c r="BX31" s="685">
        <v>97.5</v>
      </c>
      <c r="BY31" s="684"/>
      <c r="BZ31" s="684"/>
      <c r="CA31" s="684"/>
      <c r="CB31" s="686"/>
      <c r="CD31" s="642"/>
      <c r="CE31" s="643"/>
      <c r="CF31" s="618" t="s">
        <v>301</v>
      </c>
      <c r="CG31" s="619"/>
      <c r="CH31" s="619"/>
      <c r="CI31" s="619"/>
      <c r="CJ31" s="619"/>
      <c r="CK31" s="619"/>
      <c r="CL31" s="619"/>
      <c r="CM31" s="619"/>
      <c r="CN31" s="619"/>
      <c r="CO31" s="619"/>
      <c r="CP31" s="619"/>
      <c r="CQ31" s="620"/>
      <c r="CR31" s="621">
        <v>100939</v>
      </c>
      <c r="CS31" s="634"/>
      <c r="CT31" s="634"/>
      <c r="CU31" s="634"/>
      <c r="CV31" s="634"/>
      <c r="CW31" s="634"/>
      <c r="CX31" s="634"/>
      <c r="CY31" s="635"/>
      <c r="CZ31" s="624">
        <v>0.2</v>
      </c>
      <c r="DA31" s="636"/>
      <c r="DB31" s="636"/>
      <c r="DC31" s="637"/>
      <c r="DD31" s="627">
        <v>100939</v>
      </c>
      <c r="DE31" s="634"/>
      <c r="DF31" s="634"/>
      <c r="DG31" s="634"/>
      <c r="DH31" s="634"/>
      <c r="DI31" s="634"/>
      <c r="DJ31" s="634"/>
      <c r="DK31" s="635"/>
      <c r="DL31" s="627">
        <v>100939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3930299</v>
      </c>
      <c r="S32" s="622"/>
      <c r="T32" s="622"/>
      <c r="U32" s="622"/>
      <c r="V32" s="622"/>
      <c r="W32" s="622"/>
      <c r="X32" s="622"/>
      <c r="Y32" s="623"/>
      <c r="Z32" s="659">
        <v>8.1999999999999993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98.9</v>
      </c>
      <c r="BH32" s="634"/>
      <c r="BI32" s="634"/>
      <c r="BJ32" s="634"/>
      <c r="BK32" s="634"/>
      <c r="BL32" s="634"/>
      <c r="BM32" s="625">
        <v>97.6</v>
      </c>
      <c r="BN32" s="634"/>
      <c r="BO32" s="634"/>
      <c r="BP32" s="634"/>
      <c r="BQ32" s="657"/>
      <c r="BR32" s="687">
        <v>99.1</v>
      </c>
      <c r="BS32" s="634"/>
      <c r="BT32" s="634"/>
      <c r="BU32" s="634"/>
      <c r="BV32" s="634"/>
      <c r="BW32" s="634"/>
      <c r="BX32" s="625">
        <v>97.4</v>
      </c>
      <c r="BY32" s="634"/>
      <c r="BZ32" s="634"/>
      <c r="CA32" s="634"/>
      <c r="CB32" s="657"/>
      <c r="CD32" s="644"/>
      <c r="CE32" s="645"/>
      <c r="CF32" s="618" t="s">
        <v>305</v>
      </c>
      <c r="CG32" s="619"/>
      <c r="CH32" s="619"/>
      <c r="CI32" s="619"/>
      <c r="CJ32" s="619"/>
      <c r="CK32" s="619"/>
      <c r="CL32" s="619"/>
      <c r="CM32" s="619"/>
      <c r="CN32" s="619"/>
      <c r="CO32" s="619"/>
      <c r="CP32" s="619"/>
      <c r="CQ32" s="620"/>
      <c r="CR32" s="621">
        <v>1</v>
      </c>
      <c r="CS32" s="622"/>
      <c r="CT32" s="622"/>
      <c r="CU32" s="622"/>
      <c r="CV32" s="622"/>
      <c r="CW32" s="622"/>
      <c r="CX32" s="622"/>
      <c r="CY32" s="623"/>
      <c r="CZ32" s="624">
        <v>0</v>
      </c>
      <c r="DA32" s="636"/>
      <c r="DB32" s="636"/>
      <c r="DC32" s="637"/>
      <c r="DD32" s="627">
        <v>1</v>
      </c>
      <c r="DE32" s="622"/>
      <c r="DF32" s="622"/>
      <c r="DG32" s="622"/>
      <c r="DH32" s="622"/>
      <c r="DI32" s="622"/>
      <c r="DJ32" s="622"/>
      <c r="DK32" s="623"/>
      <c r="DL32" s="627">
        <v>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71313</v>
      </c>
      <c r="S33" s="622"/>
      <c r="T33" s="622"/>
      <c r="U33" s="622"/>
      <c r="V33" s="622"/>
      <c r="W33" s="622"/>
      <c r="X33" s="622"/>
      <c r="Y33" s="623"/>
      <c r="Z33" s="659">
        <v>0.1</v>
      </c>
      <c r="AA33" s="659"/>
      <c r="AB33" s="659"/>
      <c r="AC33" s="659"/>
      <c r="AD33" s="660">
        <v>6942</v>
      </c>
      <c r="AE33" s="660"/>
      <c r="AF33" s="660"/>
      <c r="AG33" s="660"/>
      <c r="AH33" s="660"/>
      <c r="AI33" s="660"/>
      <c r="AJ33" s="660"/>
      <c r="AK33" s="660"/>
      <c r="AL33" s="624">
        <v>0</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99.1</v>
      </c>
      <c r="BH33" s="606"/>
      <c r="BI33" s="606"/>
      <c r="BJ33" s="606"/>
      <c r="BK33" s="606"/>
      <c r="BL33" s="606"/>
      <c r="BM33" s="652">
        <v>97.5</v>
      </c>
      <c r="BN33" s="606"/>
      <c r="BO33" s="606"/>
      <c r="BP33" s="606"/>
      <c r="BQ33" s="669"/>
      <c r="BR33" s="682">
        <v>99.1</v>
      </c>
      <c r="BS33" s="606"/>
      <c r="BT33" s="606"/>
      <c r="BU33" s="606"/>
      <c r="BV33" s="606"/>
      <c r="BW33" s="606"/>
      <c r="BX33" s="652">
        <v>97.3</v>
      </c>
      <c r="BY33" s="606"/>
      <c r="BZ33" s="606"/>
      <c r="CA33" s="606"/>
      <c r="CB33" s="669"/>
      <c r="CD33" s="618" t="s">
        <v>308</v>
      </c>
      <c r="CE33" s="619"/>
      <c r="CF33" s="619"/>
      <c r="CG33" s="619"/>
      <c r="CH33" s="619"/>
      <c r="CI33" s="619"/>
      <c r="CJ33" s="619"/>
      <c r="CK33" s="619"/>
      <c r="CL33" s="619"/>
      <c r="CM33" s="619"/>
      <c r="CN33" s="619"/>
      <c r="CO33" s="619"/>
      <c r="CP33" s="619"/>
      <c r="CQ33" s="620"/>
      <c r="CR33" s="621">
        <v>16526219</v>
      </c>
      <c r="CS33" s="634"/>
      <c r="CT33" s="634"/>
      <c r="CU33" s="634"/>
      <c r="CV33" s="634"/>
      <c r="CW33" s="634"/>
      <c r="CX33" s="634"/>
      <c r="CY33" s="635"/>
      <c r="CZ33" s="624">
        <v>35.700000000000003</v>
      </c>
      <c r="DA33" s="636"/>
      <c r="DB33" s="636"/>
      <c r="DC33" s="637"/>
      <c r="DD33" s="627">
        <v>12439437</v>
      </c>
      <c r="DE33" s="634"/>
      <c r="DF33" s="634"/>
      <c r="DG33" s="634"/>
      <c r="DH33" s="634"/>
      <c r="DI33" s="634"/>
      <c r="DJ33" s="634"/>
      <c r="DK33" s="635"/>
      <c r="DL33" s="627">
        <v>9250194</v>
      </c>
      <c r="DM33" s="634"/>
      <c r="DN33" s="634"/>
      <c r="DO33" s="634"/>
      <c r="DP33" s="634"/>
      <c r="DQ33" s="634"/>
      <c r="DR33" s="634"/>
      <c r="DS33" s="634"/>
      <c r="DT33" s="634"/>
      <c r="DU33" s="634"/>
      <c r="DV33" s="635"/>
      <c r="DW33" s="624">
        <v>37.1</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263284</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6632078</v>
      </c>
      <c r="CS34" s="622"/>
      <c r="CT34" s="622"/>
      <c r="CU34" s="622"/>
      <c r="CV34" s="622"/>
      <c r="CW34" s="622"/>
      <c r="CX34" s="622"/>
      <c r="CY34" s="623"/>
      <c r="CZ34" s="624">
        <v>14.3</v>
      </c>
      <c r="DA34" s="636"/>
      <c r="DB34" s="636"/>
      <c r="DC34" s="637"/>
      <c r="DD34" s="627">
        <v>4759611</v>
      </c>
      <c r="DE34" s="622"/>
      <c r="DF34" s="622"/>
      <c r="DG34" s="622"/>
      <c r="DH34" s="622"/>
      <c r="DI34" s="622"/>
      <c r="DJ34" s="622"/>
      <c r="DK34" s="623"/>
      <c r="DL34" s="627">
        <v>4238196</v>
      </c>
      <c r="DM34" s="622"/>
      <c r="DN34" s="622"/>
      <c r="DO34" s="622"/>
      <c r="DP34" s="622"/>
      <c r="DQ34" s="622"/>
      <c r="DR34" s="622"/>
      <c r="DS34" s="622"/>
      <c r="DT34" s="622"/>
      <c r="DU34" s="622"/>
      <c r="DV34" s="623"/>
      <c r="DW34" s="624">
        <v>17</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2412415</v>
      </c>
      <c r="S35" s="622"/>
      <c r="T35" s="622"/>
      <c r="U35" s="622"/>
      <c r="V35" s="622"/>
      <c r="W35" s="622"/>
      <c r="X35" s="622"/>
      <c r="Y35" s="623"/>
      <c r="Z35" s="659">
        <v>5</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310102</v>
      </c>
      <c r="CS35" s="634"/>
      <c r="CT35" s="634"/>
      <c r="CU35" s="634"/>
      <c r="CV35" s="634"/>
      <c r="CW35" s="634"/>
      <c r="CX35" s="634"/>
      <c r="CY35" s="635"/>
      <c r="CZ35" s="624">
        <v>0.7</v>
      </c>
      <c r="DA35" s="636"/>
      <c r="DB35" s="636"/>
      <c r="DC35" s="637"/>
      <c r="DD35" s="627">
        <v>254801</v>
      </c>
      <c r="DE35" s="634"/>
      <c r="DF35" s="634"/>
      <c r="DG35" s="634"/>
      <c r="DH35" s="634"/>
      <c r="DI35" s="634"/>
      <c r="DJ35" s="634"/>
      <c r="DK35" s="635"/>
      <c r="DL35" s="627">
        <v>254801</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1052246</v>
      </c>
      <c r="S36" s="622"/>
      <c r="T36" s="622"/>
      <c r="U36" s="622"/>
      <c r="V36" s="622"/>
      <c r="W36" s="622"/>
      <c r="X36" s="622"/>
      <c r="Y36" s="623"/>
      <c r="Z36" s="659">
        <v>2.2000000000000002</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5419459</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52013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4231320</v>
      </c>
      <c r="CS36" s="622"/>
      <c r="CT36" s="622"/>
      <c r="CU36" s="622"/>
      <c r="CV36" s="622"/>
      <c r="CW36" s="622"/>
      <c r="CX36" s="622"/>
      <c r="CY36" s="623"/>
      <c r="CZ36" s="624">
        <v>9.1</v>
      </c>
      <c r="DA36" s="636"/>
      <c r="DB36" s="636"/>
      <c r="DC36" s="637"/>
      <c r="DD36" s="627">
        <v>3179235</v>
      </c>
      <c r="DE36" s="622"/>
      <c r="DF36" s="622"/>
      <c r="DG36" s="622"/>
      <c r="DH36" s="622"/>
      <c r="DI36" s="622"/>
      <c r="DJ36" s="622"/>
      <c r="DK36" s="623"/>
      <c r="DL36" s="627">
        <v>1935681</v>
      </c>
      <c r="DM36" s="622"/>
      <c r="DN36" s="622"/>
      <c r="DO36" s="622"/>
      <c r="DP36" s="622"/>
      <c r="DQ36" s="622"/>
      <c r="DR36" s="622"/>
      <c r="DS36" s="622"/>
      <c r="DT36" s="622"/>
      <c r="DU36" s="622"/>
      <c r="DV36" s="623"/>
      <c r="DW36" s="624">
        <v>7.8</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431725</v>
      </c>
      <c r="S37" s="622"/>
      <c r="T37" s="622"/>
      <c r="U37" s="622"/>
      <c r="V37" s="622"/>
      <c r="W37" s="622"/>
      <c r="X37" s="622"/>
      <c r="Y37" s="623"/>
      <c r="Z37" s="659">
        <v>0.9</v>
      </c>
      <c r="AA37" s="659"/>
      <c r="AB37" s="659"/>
      <c r="AC37" s="659"/>
      <c r="AD37" s="660">
        <v>19742</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1094957</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-68982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5821</v>
      </c>
      <c r="CS37" s="634"/>
      <c r="CT37" s="634"/>
      <c r="CU37" s="634"/>
      <c r="CV37" s="634"/>
      <c r="CW37" s="634"/>
      <c r="CX37" s="634"/>
      <c r="CY37" s="635"/>
      <c r="CZ37" s="624">
        <v>0</v>
      </c>
      <c r="DA37" s="636"/>
      <c r="DB37" s="636"/>
      <c r="DC37" s="637"/>
      <c r="DD37" s="627">
        <v>5821</v>
      </c>
      <c r="DE37" s="634"/>
      <c r="DF37" s="634"/>
      <c r="DG37" s="634"/>
      <c r="DH37" s="634"/>
      <c r="DI37" s="634"/>
      <c r="DJ37" s="634"/>
      <c r="DK37" s="635"/>
      <c r="DL37" s="627">
        <v>2737</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3237095</v>
      </c>
      <c r="S38" s="622"/>
      <c r="T38" s="622"/>
      <c r="U38" s="622"/>
      <c r="V38" s="622"/>
      <c r="W38" s="622"/>
      <c r="X38" s="622"/>
      <c r="Y38" s="623"/>
      <c r="Z38" s="659">
        <v>6.7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384781</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9951</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3531793</v>
      </c>
      <c r="CS38" s="622"/>
      <c r="CT38" s="622"/>
      <c r="CU38" s="622"/>
      <c r="CV38" s="622"/>
      <c r="CW38" s="622"/>
      <c r="CX38" s="622"/>
      <c r="CY38" s="623"/>
      <c r="CZ38" s="624">
        <v>7.6</v>
      </c>
      <c r="DA38" s="636"/>
      <c r="DB38" s="636"/>
      <c r="DC38" s="637"/>
      <c r="DD38" s="627">
        <v>2826442</v>
      </c>
      <c r="DE38" s="622"/>
      <c r="DF38" s="622"/>
      <c r="DG38" s="622"/>
      <c r="DH38" s="622"/>
      <c r="DI38" s="622"/>
      <c r="DJ38" s="622"/>
      <c r="DK38" s="623"/>
      <c r="DL38" s="627">
        <v>2682979</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362886</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14572</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1380389</v>
      </c>
      <c r="CS39" s="634"/>
      <c r="CT39" s="634"/>
      <c r="CU39" s="634"/>
      <c r="CV39" s="634"/>
      <c r="CW39" s="634"/>
      <c r="CX39" s="634"/>
      <c r="CY39" s="635"/>
      <c r="CZ39" s="624">
        <v>3</v>
      </c>
      <c r="DA39" s="636"/>
      <c r="DB39" s="636"/>
      <c r="DC39" s="637"/>
      <c r="DD39" s="627">
        <v>1237904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161895</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45042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86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440537</v>
      </c>
      <c r="CS40" s="622"/>
      <c r="CT40" s="622"/>
      <c r="CU40" s="622"/>
      <c r="CV40" s="622"/>
      <c r="CW40" s="622"/>
      <c r="CX40" s="622"/>
      <c r="CY40" s="623"/>
      <c r="CZ40" s="624">
        <v>1</v>
      </c>
      <c r="DA40" s="636"/>
      <c r="DB40" s="636"/>
      <c r="DC40" s="637"/>
      <c r="DD40" s="627">
        <v>181444</v>
      </c>
      <c r="DE40" s="622"/>
      <c r="DF40" s="622"/>
      <c r="DG40" s="622"/>
      <c r="DH40" s="622"/>
      <c r="DI40" s="622"/>
      <c r="DJ40" s="622"/>
      <c r="DK40" s="623"/>
      <c r="DL40" s="627">
        <v>138537</v>
      </c>
      <c r="DM40" s="622"/>
      <c r="DN40" s="622"/>
      <c r="DO40" s="622"/>
      <c r="DP40" s="622"/>
      <c r="DQ40" s="622"/>
      <c r="DR40" s="622"/>
      <c r="DS40" s="622"/>
      <c r="DT40" s="622"/>
      <c r="DU40" s="622"/>
      <c r="DV40" s="623"/>
      <c r="DW40" s="624">
        <v>0.6</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48155680</v>
      </c>
      <c r="S41" s="646"/>
      <c r="T41" s="646"/>
      <c r="U41" s="646"/>
      <c r="V41" s="646"/>
      <c r="W41" s="646"/>
      <c r="X41" s="646"/>
      <c r="Y41" s="649"/>
      <c r="Z41" s="650">
        <v>100</v>
      </c>
      <c r="AA41" s="650"/>
      <c r="AB41" s="650"/>
      <c r="AC41" s="650"/>
      <c r="AD41" s="651">
        <v>24752384</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756188</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332</v>
      </c>
      <c r="AR42" s="667"/>
      <c r="AS42" s="667"/>
      <c r="AT42" s="667"/>
      <c r="AU42" s="667"/>
      <c r="AV42" s="667"/>
      <c r="AW42" s="667"/>
      <c r="AX42" s="667"/>
      <c r="AY42" s="668"/>
      <c r="AZ42" s="605">
        <v>2775605</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458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5296474</v>
      </c>
      <c r="CS42" s="634"/>
      <c r="CT42" s="634"/>
      <c r="CU42" s="634"/>
      <c r="CV42" s="634"/>
      <c r="CW42" s="634"/>
      <c r="CX42" s="634"/>
      <c r="CY42" s="635"/>
      <c r="CZ42" s="624">
        <v>11.5</v>
      </c>
      <c r="DA42" s="636"/>
      <c r="DB42" s="636"/>
      <c r="DC42" s="637"/>
      <c r="DD42" s="627">
        <v>1060067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142259</v>
      </c>
      <c r="CS43" s="634"/>
      <c r="CT43" s="634"/>
      <c r="CU43" s="634"/>
      <c r="CV43" s="634"/>
      <c r="CW43" s="634"/>
      <c r="CX43" s="634"/>
      <c r="CY43" s="635"/>
      <c r="CZ43" s="624">
        <v>0.3</v>
      </c>
      <c r="DA43" s="636"/>
      <c r="DB43" s="636"/>
      <c r="DC43" s="637"/>
      <c r="DD43" s="627">
        <v>142259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345</v>
      </c>
      <c r="CG44" s="619"/>
      <c r="CH44" s="619"/>
      <c r="CI44" s="619"/>
      <c r="CJ44" s="619"/>
      <c r="CK44" s="619"/>
      <c r="CL44" s="619"/>
      <c r="CM44" s="619"/>
      <c r="CN44" s="619"/>
      <c r="CO44" s="619"/>
      <c r="CP44" s="619"/>
      <c r="CQ44" s="620"/>
      <c r="CR44" s="621">
        <v>4037300</v>
      </c>
      <c r="CS44" s="622"/>
      <c r="CT44" s="622"/>
      <c r="CU44" s="622"/>
      <c r="CV44" s="622"/>
      <c r="CW44" s="622"/>
      <c r="CX44" s="622"/>
      <c r="CY44" s="623"/>
      <c r="CZ44" s="624">
        <v>8.6999999999999993</v>
      </c>
      <c r="DA44" s="625"/>
      <c r="DB44" s="625"/>
      <c r="DC44" s="626"/>
      <c r="DD44" s="627">
        <v>743862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1648190</v>
      </c>
      <c r="CS45" s="634"/>
      <c r="CT45" s="634"/>
      <c r="CU45" s="634"/>
      <c r="CV45" s="634"/>
      <c r="CW45" s="634"/>
      <c r="CX45" s="634"/>
      <c r="CY45" s="635"/>
      <c r="CZ45" s="624">
        <v>3.6</v>
      </c>
      <c r="DA45" s="636"/>
      <c r="DB45" s="636"/>
      <c r="DC45" s="637"/>
      <c r="DD45" s="627">
        <v>142309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2265704</v>
      </c>
      <c r="CS46" s="622"/>
      <c r="CT46" s="622"/>
      <c r="CU46" s="622"/>
      <c r="CV46" s="622"/>
      <c r="CW46" s="622"/>
      <c r="CX46" s="622"/>
      <c r="CY46" s="623"/>
      <c r="CZ46" s="624">
        <v>4.9000000000000004</v>
      </c>
      <c r="DA46" s="625"/>
      <c r="DB46" s="625"/>
      <c r="DC46" s="626"/>
      <c r="DD46" s="627">
        <v>586872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1259174</v>
      </c>
      <c r="CS47" s="634"/>
      <c r="CT47" s="634"/>
      <c r="CU47" s="634"/>
      <c r="CV47" s="634"/>
      <c r="CW47" s="634"/>
      <c r="CX47" s="634"/>
      <c r="CY47" s="635"/>
      <c r="CZ47" s="624">
        <v>2.7</v>
      </c>
      <c r="DA47" s="636"/>
      <c r="DB47" s="636"/>
      <c r="DC47" s="637"/>
      <c r="DD47" s="627">
        <v>316205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46251435</v>
      </c>
      <c r="CS49" s="606"/>
      <c r="CT49" s="606"/>
      <c r="CU49" s="606"/>
      <c r="CV49" s="606"/>
      <c r="CW49" s="606"/>
      <c r="CX49" s="606"/>
      <c r="CY49" s="607"/>
      <c r="CZ49" s="608">
        <v>100</v>
      </c>
      <c r="DA49" s="609"/>
      <c r="DB49" s="609"/>
      <c r="DC49" s="610"/>
      <c r="DD49" s="611">
        <v>29385302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7kVRWXuIh4gjFUhiGQMDUeng2I3PlQBbbswNyHFjqd6HeFbQs/LI/6WDWx7VBY2Hvr/nY1T8/dd5Qe2Hin41Q==" saltValue="xERJWzs/Afx6qczpo4Vm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2" zoomScaleNormal="100" zoomScaleSheetLayoutView="70" workbookViewId="0">
      <selection activeCell="AP40" sqref="AP40:AT40"/>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47939</v>
      </c>
      <c r="R7" s="1103"/>
      <c r="S7" s="1103"/>
      <c r="T7" s="1103"/>
      <c r="U7" s="1103"/>
      <c r="V7" s="1103">
        <v>46039</v>
      </c>
      <c r="W7" s="1103"/>
      <c r="X7" s="1103"/>
      <c r="Y7" s="1103"/>
      <c r="Z7" s="1103"/>
      <c r="AA7" s="1103">
        <v>1900</v>
      </c>
      <c r="AB7" s="1103"/>
      <c r="AC7" s="1103"/>
      <c r="AD7" s="1103"/>
      <c r="AE7" s="1104"/>
      <c r="AF7" s="1105">
        <v>1284</v>
      </c>
      <c r="AG7" s="1106"/>
      <c r="AH7" s="1106"/>
      <c r="AI7" s="1106"/>
      <c r="AJ7" s="1107"/>
      <c r="AK7" s="1108">
        <v>2412</v>
      </c>
      <c r="AL7" s="1109"/>
      <c r="AM7" s="1109"/>
      <c r="AN7" s="1109"/>
      <c r="AO7" s="1109"/>
      <c r="AP7" s="1109">
        <v>36782</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575</v>
      </c>
      <c r="BT7" s="1100"/>
      <c r="BU7" s="1100"/>
      <c r="BV7" s="1100"/>
      <c r="BW7" s="1100"/>
      <c r="BX7" s="1100"/>
      <c r="BY7" s="1100"/>
      <c r="BZ7" s="1100"/>
      <c r="CA7" s="1100"/>
      <c r="CB7" s="1100"/>
      <c r="CC7" s="1100"/>
      <c r="CD7" s="1100"/>
      <c r="CE7" s="1100"/>
      <c r="CF7" s="1100"/>
      <c r="CG7" s="1112"/>
      <c r="CH7" s="1096">
        <v>0</v>
      </c>
      <c r="CI7" s="1097"/>
      <c r="CJ7" s="1097"/>
      <c r="CK7" s="1097"/>
      <c r="CL7" s="1098"/>
      <c r="CM7" s="1096">
        <v>82</v>
      </c>
      <c r="CN7" s="1097"/>
      <c r="CO7" s="1097"/>
      <c r="CP7" s="1097"/>
      <c r="CQ7" s="1098"/>
      <c r="CR7" s="1096">
        <v>5</v>
      </c>
      <c r="CS7" s="1097"/>
      <c r="CT7" s="1097"/>
      <c r="CU7" s="1097"/>
      <c r="CV7" s="1098"/>
      <c r="CW7" s="1096" t="s">
        <v>560</v>
      </c>
      <c r="CX7" s="1097"/>
      <c r="CY7" s="1097"/>
      <c r="CZ7" s="1097"/>
      <c r="DA7" s="1098"/>
      <c r="DB7" s="1096">
        <v>270</v>
      </c>
      <c r="DC7" s="1097"/>
      <c r="DD7" s="1097"/>
      <c r="DE7" s="1097"/>
      <c r="DF7" s="1098"/>
      <c r="DG7" s="1096">
        <v>345</v>
      </c>
      <c r="DH7" s="1097"/>
      <c r="DI7" s="1097"/>
      <c r="DJ7" s="1097"/>
      <c r="DK7" s="1098"/>
      <c r="DL7" s="1096" t="s">
        <v>563</v>
      </c>
      <c r="DM7" s="1097"/>
      <c r="DN7" s="1097"/>
      <c r="DO7" s="1097"/>
      <c r="DP7" s="1098"/>
      <c r="DQ7" s="1096">
        <v>198</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232</v>
      </c>
      <c r="R8" s="1039"/>
      <c r="S8" s="1039"/>
      <c r="T8" s="1039"/>
      <c r="U8" s="1039"/>
      <c r="V8" s="1039">
        <v>228</v>
      </c>
      <c r="W8" s="1039"/>
      <c r="X8" s="1039"/>
      <c r="Y8" s="1039"/>
      <c r="Z8" s="1039"/>
      <c r="AA8" s="1039">
        <v>4</v>
      </c>
      <c r="AB8" s="1039"/>
      <c r="AC8" s="1039"/>
      <c r="AD8" s="1039"/>
      <c r="AE8" s="1040"/>
      <c r="AF8" s="1035">
        <v>4</v>
      </c>
      <c r="AG8" s="1036"/>
      <c r="AH8" s="1036"/>
      <c r="AI8" s="1036"/>
      <c r="AJ8" s="1037"/>
      <c r="AK8" s="1080" t="s">
        <v>559</v>
      </c>
      <c r="AL8" s="1081"/>
      <c r="AM8" s="1081"/>
      <c r="AN8" s="1081"/>
      <c r="AO8" s="1081"/>
      <c r="AP8" s="1081">
        <v>561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576</v>
      </c>
      <c r="BT8" s="993"/>
      <c r="BU8" s="993"/>
      <c r="BV8" s="993"/>
      <c r="BW8" s="993"/>
      <c r="BX8" s="993"/>
      <c r="BY8" s="993"/>
      <c r="BZ8" s="993"/>
      <c r="CA8" s="993"/>
      <c r="CB8" s="993"/>
      <c r="CC8" s="993"/>
      <c r="CD8" s="993"/>
      <c r="CE8" s="993"/>
      <c r="CF8" s="993"/>
      <c r="CG8" s="1014"/>
      <c r="CH8" s="989">
        <v>1</v>
      </c>
      <c r="CI8" s="990"/>
      <c r="CJ8" s="990"/>
      <c r="CK8" s="990"/>
      <c r="CL8" s="991"/>
      <c r="CM8" s="989">
        <v>41</v>
      </c>
      <c r="CN8" s="990"/>
      <c r="CO8" s="990"/>
      <c r="CP8" s="990"/>
      <c r="CQ8" s="991"/>
      <c r="CR8" s="989">
        <v>22</v>
      </c>
      <c r="CS8" s="990"/>
      <c r="CT8" s="990"/>
      <c r="CU8" s="990"/>
      <c r="CV8" s="991"/>
      <c r="CW8" s="989" t="s">
        <v>581</v>
      </c>
      <c r="CX8" s="990"/>
      <c r="CY8" s="990"/>
      <c r="CZ8" s="990"/>
      <c r="DA8" s="991"/>
      <c r="DB8" s="989" t="s">
        <v>582</v>
      </c>
      <c r="DC8" s="990"/>
      <c r="DD8" s="990"/>
      <c r="DE8" s="990"/>
      <c r="DF8" s="991"/>
      <c r="DG8" s="989" t="s">
        <v>583</v>
      </c>
      <c r="DH8" s="990"/>
      <c r="DI8" s="990"/>
      <c r="DJ8" s="990"/>
      <c r="DK8" s="991"/>
      <c r="DL8" s="989" t="s">
        <v>581</v>
      </c>
      <c r="DM8" s="990"/>
      <c r="DN8" s="990"/>
      <c r="DO8" s="990"/>
      <c r="DP8" s="991"/>
      <c r="DQ8" s="989" t="s">
        <v>581</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577</v>
      </c>
      <c r="BT9" s="993"/>
      <c r="BU9" s="993"/>
      <c r="BV9" s="993"/>
      <c r="BW9" s="993"/>
      <c r="BX9" s="993"/>
      <c r="BY9" s="993"/>
      <c r="BZ9" s="993"/>
      <c r="CA9" s="993"/>
      <c r="CB9" s="993"/>
      <c r="CC9" s="993"/>
      <c r="CD9" s="993"/>
      <c r="CE9" s="993"/>
      <c r="CF9" s="993"/>
      <c r="CG9" s="1014"/>
      <c r="CH9" s="989">
        <v>0</v>
      </c>
      <c r="CI9" s="990"/>
      <c r="CJ9" s="990"/>
      <c r="CK9" s="990"/>
      <c r="CL9" s="991"/>
      <c r="CM9" s="989">
        <v>102</v>
      </c>
      <c r="CN9" s="990"/>
      <c r="CO9" s="990"/>
      <c r="CP9" s="990"/>
      <c r="CQ9" s="991"/>
      <c r="CR9" s="989">
        <v>14</v>
      </c>
      <c r="CS9" s="990"/>
      <c r="CT9" s="990"/>
      <c r="CU9" s="990"/>
      <c r="CV9" s="991"/>
      <c r="CW9" s="989" t="s">
        <v>584</v>
      </c>
      <c r="CX9" s="990"/>
      <c r="CY9" s="990"/>
      <c r="CZ9" s="990"/>
      <c r="DA9" s="991"/>
      <c r="DB9" s="989" t="s">
        <v>585</v>
      </c>
      <c r="DC9" s="990"/>
      <c r="DD9" s="990"/>
      <c r="DE9" s="990"/>
      <c r="DF9" s="991"/>
      <c r="DG9" s="989" t="s">
        <v>584</v>
      </c>
      <c r="DH9" s="990"/>
      <c r="DI9" s="990"/>
      <c r="DJ9" s="990"/>
      <c r="DK9" s="991"/>
      <c r="DL9" s="989" t="s">
        <v>584</v>
      </c>
      <c r="DM9" s="990"/>
      <c r="DN9" s="990"/>
      <c r="DO9" s="990"/>
      <c r="DP9" s="991"/>
      <c r="DQ9" s="989" t="s">
        <v>582</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578</v>
      </c>
      <c r="BT10" s="993"/>
      <c r="BU10" s="993"/>
      <c r="BV10" s="993"/>
      <c r="BW10" s="993"/>
      <c r="BX10" s="993"/>
      <c r="BY10" s="993"/>
      <c r="BZ10" s="993"/>
      <c r="CA10" s="993"/>
      <c r="CB10" s="993"/>
      <c r="CC10" s="993"/>
      <c r="CD10" s="993"/>
      <c r="CE10" s="993"/>
      <c r="CF10" s="993"/>
      <c r="CG10" s="1014"/>
      <c r="CH10" s="989">
        <v>1</v>
      </c>
      <c r="CI10" s="990"/>
      <c r="CJ10" s="990"/>
      <c r="CK10" s="990"/>
      <c r="CL10" s="991"/>
      <c r="CM10" s="989">
        <v>40</v>
      </c>
      <c r="CN10" s="990"/>
      <c r="CO10" s="990"/>
      <c r="CP10" s="990"/>
      <c r="CQ10" s="991"/>
      <c r="CR10" s="989">
        <v>1</v>
      </c>
      <c r="CS10" s="990"/>
      <c r="CT10" s="990"/>
      <c r="CU10" s="990"/>
      <c r="CV10" s="991"/>
      <c r="CW10" s="989" t="s">
        <v>586</v>
      </c>
      <c r="CX10" s="990"/>
      <c r="CY10" s="990"/>
      <c r="CZ10" s="990"/>
      <c r="DA10" s="991"/>
      <c r="DB10" s="989" t="s">
        <v>584</v>
      </c>
      <c r="DC10" s="990"/>
      <c r="DD10" s="990"/>
      <c r="DE10" s="990"/>
      <c r="DF10" s="991"/>
      <c r="DG10" s="989" t="s">
        <v>587</v>
      </c>
      <c r="DH10" s="990"/>
      <c r="DI10" s="990"/>
      <c r="DJ10" s="990"/>
      <c r="DK10" s="991"/>
      <c r="DL10" s="989" t="s">
        <v>588</v>
      </c>
      <c r="DM10" s="990"/>
      <c r="DN10" s="990"/>
      <c r="DO10" s="990"/>
      <c r="DP10" s="991"/>
      <c r="DQ10" s="989" t="s">
        <v>582</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579</v>
      </c>
      <c r="BT11" s="993"/>
      <c r="BU11" s="993"/>
      <c r="BV11" s="993"/>
      <c r="BW11" s="993"/>
      <c r="BX11" s="993"/>
      <c r="BY11" s="993"/>
      <c r="BZ11" s="993"/>
      <c r="CA11" s="993"/>
      <c r="CB11" s="993"/>
      <c r="CC11" s="993"/>
      <c r="CD11" s="993"/>
      <c r="CE11" s="993"/>
      <c r="CF11" s="993"/>
      <c r="CG11" s="1014"/>
      <c r="CH11" s="989">
        <v>2</v>
      </c>
      <c r="CI11" s="990"/>
      <c r="CJ11" s="990"/>
      <c r="CK11" s="990"/>
      <c r="CL11" s="991"/>
      <c r="CM11" s="989">
        <v>5</v>
      </c>
      <c r="CN11" s="990"/>
      <c r="CO11" s="990"/>
      <c r="CP11" s="990"/>
      <c r="CQ11" s="991"/>
      <c r="CR11" s="989">
        <v>5</v>
      </c>
      <c r="CS11" s="990"/>
      <c r="CT11" s="990"/>
      <c r="CU11" s="990"/>
      <c r="CV11" s="991"/>
      <c r="CW11" s="989" t="s">
        <v>589</v>
      </c>
      <c r="CX11" s="990"/>
      <c r="CY11" s="990"/>
      <c r="CZ11" s="990"/>
      <c r="DA11" s="991"/>
      <c r="DB11" s="989" t="s">
        <v>582</v>
      </c>
      <c r="DC11" s="990"/>
      <c r="DD11" s="990"/>
      <c r="DE11" s="990"/>
      <c r="DF11" s="991"/>
      <c r="DG11" s="989" t="s">
        <v>582</v>
      </c>
      <c r="DH11" s="990"/>
      <c r="DI11" s="990"/>
      <c r="DJ11" s="990"/>
      <c r="DK11" s="991"/>
      <c r="DL11" s="989" t="s">
        <v>589</v>
      </c>
      <c r="DM11" s="990"/>
      <c r="DN11" s="990"/>
      <c r="DO11" s="990"/>
      <c r="DP11" s="991"/>
      <c r="DQ11" s="989" t="s">
        <v>582</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580</v>
      </c>
      <c r="BT12" s="993"/>
      <c r="BU12" s="993"/>
      <c r="BV12" s="993"/>
      <c r="BW12" s="993"/>
      <c r="BX12" s="993"/>
      <c r="BY12" s="993"/>
      <c r="BZ12" s="993"/>
      <c r="CA12" s="993"/>
      <c r="CB12" s="993"/>
      <c r="CC12" s="993"/>
      <c r="CD12" s="993"/>
      <c r="CE12" s="993"/>
      <c r="CF12" s="993"/>
      <c r="CG12" s="1014"/>
      <c r="CH12" s="989">
        <v>0</v>
      </c>
      <c r="CI12" s="990"/>
      <c r="CJ12" s="990"/>
      <c r="CK12" s="990"/>
      <c r="CL12" s="991"/>
      <c r="CM12" s="989">
        <v>3</v>
      </c>
      <c r="CN12" s="990"/>
      <c r="CO12" s="990"/>
      <c r="CP12" s="990"/>
      <c r="CQ12" s="991"/>
      <c r="CR12" s="989">
        <v>1</v>
      </c>
      <c r="CS12" s="990"/>
      <c r="CT12" s="990"/>
      <c r="CU12" s="990"/>
      <c r="CV12" s="991"/>
      <c r="CW12" s="989" t="s">
        <v>582</v>
      </c>
      <c r="CX12" s="990"/>
      <c r="CY12" s="990"/>
      <c r="CZ12" s="990"/>
      <c r="DA12" s="991"/>
      <c r="DB12" s="989" t="s">
        <v>582</v>
      </c>
      <c r="DC12" s="990"/>
      <c r="DD12" s="990"/>
      <c r="DE12" s="990"/>
      <c r="DF12" s="991"/>
      <c r="DG12" s="989" t="s">
        <v>590</v>
      </c>
      <c r="DH12" s="990"/>
      <c r="DI12" s="990"/>
      <c r="DJ12" s="990"/>
      <c r="DK12" s="991"/>
      <c r="DL12" s="989" t="s">
        <v>591</v>
      </c>
      <c r="DM12" s="990"/>
      <c r="DN12" s="990"/>
      <c r="DO12" s="990"/>
      <c r="DP12" s="991"/>
      <c r="DQ12" s="989" t="s">
        <v>591</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48156</v>
      </c>
      <c r="R23" s="1061"/>
      <c r="S23" s="1061"/>
      <c r="T23" s="1061"/>
      <c r="U23" s="1061"/>
      <c r="V23" s="1061">
        <v>46251</v>
      </c>
      <c r="W23" s="1061"/>
      <c r="X23" s="1061"/>
      <c r="Y23" s="1061"/>
      <c r="Z23" s="1061"/>
      <c r="AA23" s="1061">
        <v>1904</v>
      </c>
      <c r="AB23" s="1061"/>
      <c r="AC23" s="1061"/>
      <c r="AD23" s="1061"/>
      <c r="AE23" s="1068"/>
      <c r="AF23" s="1069">
        <v>1288</v>
      </c>
      <c r="AG23" s="1061"/>
      <c r="AH23" s="1061"/>
      <c r="AI23" s="1061"/>
      <c r="AJ23" s="1070"/>
      <c r="AK23" s="1071"/>
      <c r="AL23" s="1072"/>
      <c r="AM23" s="1072"/>
      <c r="AN23" s="1072"/>
      <c r="AO23" s="1072"/>
      <c r="AP23" s="1061">
        <v>3671</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9075</v>
      </c>
      <c r="R28" s="1051"/>
      <c r="S28" s="1051"/>
      <c r="T28" s="1051"/>
      <c r="U28" s="1051"/>
      <c r="V28" s="1051">
        <v>9023</v>
      </c>
      <c r="W28" s="1051"/>
      <c r="X28" s="1051"/>
      <c r="Y28" s="1051"/>
      <c r="Z28" s="1051"/>
      <c r="AA28" s="1051">
        <v>52</v>
      </c>
      <c r="AB28" s="1051"/>
      <c r="AC28" s="1051"/>
      <c r="AD28" s="1051"/>
      <c r="AE28" s="1052"/>
      <c r="AF28" s="1053">
        <v>52</v>
      </c>
      <c r="AG28" s="1051"/>
      <c r="AH28" s="1051"/>
      <c r="AI28" s="1051"/>
      <c r="AJ28" s="1054"/>
      <c r="AK28" s="1042">
        <v>739</v>
      </c>
      <c r="AL28" s="1043"/>
      <c r="AM28" s="1043"/>
      <c r="AN28" s="1043"/>
      <c r="AO28" s="1043"/>
      <c r="AP28" s="1043" t="s">
        <v>560</v>
      </c>
      <c r="AQ28" s="1043"/>
      <c r="AR28" s="1043"/>
      <c r="AS28" s="1043"/>
      <c r="AT28" s="1043"/>
      <c r="AU28" s="1043" t="s">
        <v>560</v>
      </c>
      <c r="AV28" s="1043"/>
      <c r="AW28" s="1043"/>
      <c r="AX28" s="1043"/>
      <c r="AY28" s="1043"/>
      <c r="AZ28" s="1044" t="s">
        <v>560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161</v>
      </c>
      <c r="R29" s="1039"/>
      <c r="S29" s="1039"/>
      <c r="T29" s="1039"/>
      <c r="U29" s="1039"/>
      <c r="V29" s="1039">
        <v>161</v>
      </c>
      <c r="W29" s="1039"/>
      <c r="X29" s="1039"/>
      <c r="Y29" s="1039"/>
      <c r="Z29" s="1039"/>
      <c r="AA29" s="1039">
        <v>0</v>
      </c>
      <c r="AB29" s="1039"/>
      <c r="AC29" s="1039"/>
      <c r="AD29" s="1039"/>
      <c r="AE29" s="1040"/>
      <c r="AF29" s="1035">
        <v>0</v>
      </c>
      <c r="AG29" s="1036"/>
      <c r="AH29" s="1036"/>
      <c r="AI29" s="1036"/>
      <c r="AJ29" s="1037"/>
      <c r="AK29" s="980">
        <v>42</v>
      </c>
      <c r="AL29" s="971"/>
      <c r="AM29" s="971"/>
      <c r="AN29" s="971"/>
      <c r="AO29" s="971"/>
      <c r="AP29" s="971">
        <v>29</v>
      </c>
      <c r="AQ29" s="971"/>
      <c r="AR29" s="971"/>
      <c r="AS29" s="971"/>
      <c r="AT29" s="971"/>
      <c r="AU29" s="971">
        <v>3</v>
      </c>
      <c r="AV29" s="971"/>
      <c r="AW29" s="971"/>
      <c r="AX29" s="971"/>
      <c r="AY29" s="971"/>
      <c r="AZ29" s="1041" t="s">
        <v>560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8433</v>
      </c>
      <c r="R30" s="1039"/>
      <c r="S30" s="1039"/>
      <c r="T30" s="1039"/>
      <c r="U30" s="1039"/>
      <c r="V30" s="1039">
        <v>8285</v>
      </c>
      <c r="W30" s="1039"/>
      <c r="X30" s="1039"/>
      <c r="Y30" s="1039"/>
      <c r="Z30" s="1039"/>
      <c r="AA30" s="1039">
        <v>148</v>
      </c>
      <c r="AB30" s="1039"/>
      <c r="AC30" s="1039"/>
      <c r="AD30" s="1039"/>
      <c r="AE30" s="1040"/>
      <c r="AF30" s="1035">
        <v>148</v>
      </c>
      <c r="AG30" s="1036"/>
      <c r="AH30" s="1036"/>
      <c r="AI30" s="1036"/>
      <c r="AJ30" s="1037"/>
      <c r="AK30" s="980">
        <v>1340</v>
      </c>
      <c r="AL30" s="971"/>
      <c r="AM30" s="971"/>
      <c r="AN30" s="971"/>
      <c r="AO30" s="971"/>
      <c r="AP30" s="971" t="s">
        <v>561</v>
      </c>
      <c r="AQ30" s="971"/>
      <c r="AR30" s="971"/>
      <c r="AS30" s="971"/>
      <c r="AT30" s="971"/>
      <c r="AU30" s="971" t="s">
        <v>560</v>
      </c>
      <c r="AV30" s="971"/>
      <c r="AW30" s="971"/>
      <c r="AX30" s="971"/>
      <c r="AY30" s="971"/>
      <c r="AZ30" s="1041" t="s">
        <v>560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47</v>
      </c>
      <c r="R31" s="1039"/>
      <c r="S31" s="1039"/>
      <c r="T31" s="1039"/>
      <c r="U31" s="1039"/>
      <c r="V31" s="1039">
        <v>45</v>
      </c>
      <c r="W31" s="1039"/>
      <c r="X31" s="1039"/>
      <c r="Y31" s="1039"/>
      <c r="Z31" s="1039"/>
      <c r="AA31" s="1039">
        <v>2</v>
      </c>
      <c r="AB31" s="1039"/>
      <c r="AC31" s="1039"/>
      <c r="AD31" s="1039"/>
      <c r="AE31" s="1040"/>
      <c r="AF31" s="1035">
        <v>2</v>
      </c>
      <c r="AG31" s="1036"/>
      <c r="AH31" s="1036"/>
      <c r="AI31" s="1036"/>
      <c r="AJ31" s="1037"/>
      <c r="AK31" s="980">
        <v>0</v>
      </c>
      <c r="AL31" s="971"/>
      <c r="AM31" s="971"/>
      <c r="AN31" s="971"/>
      <c r="AO31" s="971"/>
      <c r="AP31" s="971">
        <v>161</v>
      </c>
      <c r="AQ31" s="971"/>
      <c r="AR31" s="971"/>
      <c r="AS31" s="971"/>
      <c r="AT31" s="971"/>
      <c r="AU31" s="971" t="s">
        <v>562</v>
      </c>
      <c r="AV31" s="971"/>
      <c r="AW31" s="971"/>
      <c r="AX31" s="971"/>
      <c r="AY31" s="971"/>
      <c r="AZ31" s="1041" t="s">
        <v>563</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1214</v>
      </c>
      <c r="R32" s="1039"/>
      <c r="S32" s="1039"/>
      <c r="T32" s="1039"/>
      <c r="U32" s="1039"/>
      <c r="V32" s="1039">
        <v>1208</v>
      </c>
      <c r="W32" s="1039"/>
      <c r="X32" s="1039"/>
      <c r="Y32" s="1039"/>
      <c r="Z32" s="1039"/>
      <c r="AA32" s="1039">
        <v>6</v>
      </c>
      <c r="AB32" s="1039"/>
      <c r="AC32" s="1039"/>
      <c r="AD32" s="1039"/>
      <c r="AE32" s="1040"/>
      <c r="AF32" s="1035">
        <v>6</v>
      </c>
      <c r="AG32" s="1036"/>
      <c r="AH32" s="1036"/>
      <c r="AI32" s="1036"/>
      <c r="AJ32" s="1037"/>
      <c r="AK32" s="980">
        <v>343</v>
      </c>
      <c r="AL32" s="971"/>
      <c r="AM32" s="971"/>
      <c r="AN32" s="971"/>
      <c r="AO32" s="971"/>
      <c r="AP32" s="971" t="s">
        <v>560</v>
      </c>
      <c r="AQ32" s="971"/>
      <c r="AR32" s="971"/>
      <c r="AS32" s="971"/>
      <c r="AT32" s="971"/>
      <c r="AU32" s="971" t="s">
        <v>560</v>
      </c>
      <c r="AV32" s="971"/>
      <c r="AW32" s="971"/>
      <c r="AX32" s="971"/>
      <c r="AY32" s="971"/>
      <c r="AZ32" s="1041" t="s">
        <v>560</v>
      </c>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394</v>
      </c>
      <c r="C33" s="1031"/>
      <c r="D33" s="1031"/>
      <c r="E33" s="1031"/>
      <c r="F33" s="1031"/>
      <c r="G33" s="1031"/>
      <c r="H33" s="1031"/>
      <c r="I33" s="1031"/>
      <c r="J33" s="1031"/>
      <c r="K33" s="1031"/>
      <c r="L33" s="1031"/>
      <c r="M33" s="1031"/>
      <c r="N33" s="1031"/>
      <c r="O33" s="1031"/>
      <c r="P33" s="1032"/>
      <c r="Q33" s="1038">
        <v>1587</v>
      </c>
      <c r="R33" s="1039"/>
      <c r="S33" s="1039"/>
      <c r="T33" s="1039"/>
      <c r="U33" s="1039"/>
      <c r="V33" s="1039">
        <v>1385</v>
      </c>
      <c r="W33" s="1039"/>
      <c r="X33" s="1039"/>
      <c r="Y33" s="1039"/>
      <c r="Z33" s="1039"/>
      <c r="AA33" s="1039">
        <v>202</v>
      </c>
      <c r="AB33" s="1039"/>
      <c r="AC33" s="1039"/>
      <c r="AD33" s="1039"/>
      <c r="AE33" s="1040"/>
      <c r="AF33" s="1035">
        <v>1975</v>
      </c>
      <c r="AG33" s="1036"/>
      <c r="AH33" s="1036"/>
      <c r="AI33" s="1036"/>
      <c r="AJ33" s="1037"/>
      <c r="AK33" s="980">
        <v>363</v>
      </c>
      <c r="AL33" s="971"/>
      <c r="AM33" s="971"/>
      <c r="AN33" s="971"/>
      <c r="AO33" s="971"/>
      <c r="AP33" s="971">
        <v>6537</v>
      </c>
      <c r="AQ33" s="971"/>
      <c r="AR33" s="971"/>
      <c r="AS33" s="971"/>
      <c r="AT33" s="971"/>
      <c r="AU33" s="971">
        <v>1451</v>
      </c>
      <c r="AV33" s="971"/>
      <c r="AW33" s="971"/>
      <c r="AX33" s="971"/>
      <c r="AY33" s="971"/>
      <c r="AZ33" s="1041" t="s">
        <v>560</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396</v>
      </c>
      <c r="C34" s="1031"/>
      <c r="D34" s="1031"/>
      <c r="E34" s="1031"/>
      <c r="F34" s="1031"/>
      <c r="G34" s="1031"/>
      <c r="H34" s="1031"/>
      <c r="I34" s="1031"/>
      <c r="J34" s="1031"/>
      <c r="K34" s="1031"/>
      <c r="L34" s="1031"/>
      <c r="M34" s="1031"/>
      <c r="N34" s="1031"/>
      <c r="O34" s="1031"/>
      <c r="P34" s="1032"/>
      <c r="Q34" s="1038">
        <v>1660</v>
      </c>
      <c r="R34" s="1039"/>
      <c r="S34" s="1039"/>
      <c r="T34" s="1039"/>
      <c r="U34" s="1039"/>
      <c r="V34" s="1039">
        <v>1669</v>
      </c>
      <c r="W34" s="1039"/>
      <c r="X34" s="1039"/>
      <c r="Y34" s="1039"/>
      <c r="Z34" s="1039"/>
      <c r="AA34" s="1039">
        <v>-9</v>
      </c>
      <c r="AB34" s="1039"/>
      <c r="AC34" s="1039"/>
      <c r="AD34" s="1039"/>
      <c r="AE34" s="1040"/>
      <c r="AF34" s="1035">
        <v>708</v>
      </c>
      <c r="AG34" s="1036"/>
      <c r="AH34" s="1036"/>
      <c r="AI34" s="1036"/>
      <c r="AJ34" s="1037"/>
      <c r="AK34" s="980">
        <v>805</v>
      </c>
      <c r="AL34" s="971"/>
      <c r="AM34" s="971"/>
      <c r="AN34" s="971"/>
      <c r="AO34" s="971"/>
      <c r="AP34" s="971">
        <v>12250</v>
      </c>
      <c r="AQ34" s="971"/>
      <c r="AR34" s="971"/>
      <c r="AS34" s="971"/>
      <c r="AT34" s="971"/>
      <c r="AU34" s="971">
        <v>9077</v>
      </c>
      <c r="AV34" s="971"/>
      <c r="AW34" s="971"/>
      <c r="AX34" s="971"/>
      <c r="AY34" s="971"/>
      <c r="AZ34" s="1041" t="s">
        <v>560</v>
      </c>
      <c r="BA34" s="1041"/>
      <c r="BB34" s="1041"/>
      <c r="BC34" s="1041"/>
      <c r="BD34" s="1041"/>
      <c r="BE34" s="972" t="s">
        <v>395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397</v>
      </c>
      <c r="C35" s="1031"/>
      <c r="D35" s="1031"/>
      <c r="E35" s="1031"/>
      <c r="F35" s="1031"/>
      <c r="G35" s="1031"/>
      <c r="H35" s="1031"/>
      <c r="I35" s="1031"/>
      <c r="J35" s="1031"/>
      <c r="K35" s="1031"/>
      <c r="L35" s="1031"/>
      <c r="M35" s="1031"/>
      <c r="N35" s="1031"/>
      <c r="O35" s="1031"/>
      <c r="P35" s="1032"/>
      <c r="Q35" s="1038">
        <v>206</v>
      </c>
      <c r="R35" s="1039"/>
      <c r="S35" s="1039"/>
      <c r="T35" s="1039"/>
      <c r="U35" s="1039"/>
      <c r="V35" s="1039">
        <v>231</v>
      </c>
      <c r="W35" s="1039"/>
      <c r="X35" s="1039"/>
      <c r="Y35" s="1039"/>
      <c r="Z35" s="1039"/>
      <c r="AA35" s="1039">
        <v>-25</v>
      </c>
      <c r="AB35" s="1039"/>
      <c r="AC35" s="1039"/>
      <c r="AD35" s="1039"/>
      <c r="AE35" s="1040"/>
      <c r="AF35" s="1035">
        <v>41</v>
      </c>
      <c r="AG35" s="1036"/>
      <c r="AH35" s="1036"/>
      <c r="AI35" s="1036"/>
      <c r="AJ35" s="1037"/>
      <c r="AK35" s="980">
        <v>87</v>
      </c>
      <c r="AL35" s="971"/>
      <c r="AM35" s="971"/>
      <c r="AN35" s="971"/>
      <c r="AO35" s="971"/>
      <c r="AP35" s="971">
        <v>704</v>
      </c>
      <c r="AQ35" s="971"/>
      <c r="AR35" s="971"/>
      <c r="AS35" s="971"/>
      <c r="AT35" s="971"/>
      <c r="AU35" s="971">
        <v>675</v>
      </c>
      <c r="AV35" s="971"/>
      <c r="AW35" s="971"/>
      <c r="AX35" s="971"/>
      <c r="AY35" s="971"/>
      <c r="AZ35" s="1041" t="s">
        <v>560</v>
      </c>
      <c r="BA35" s="1041"/>
      <c r="BB35" s="1041"/>
      <c r="BC35" s="1041"/>
      <c r="BD35" s="1041"/>
      <c r="BE35" s="972" t="s">
        <v>395</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t="s">
        <v>398</v>
      </c>
      <c r="C36" s="1031"/>
      <c r="D36" s="1031"/>
      <c r="E36" s="1031"/>
      <c r="F36" s="1031"/>
      <c r="G36" s="1031"/>
      <c r="H36" s="1031"/>
      <c r="I36" s="1031"/>
      <c r="J36" s="1031"/>
      <c r="K36" s="1031"/>
      <c r="L36" s="1031"/>
      <c r="M36" s="1031"/>
      <c r="N36" s="1031"/>
      <c r="O36" s="1031"/>
      <c r="P36" s="1032"/>
      <c r="Q36" s="1038">
        <v>303</v>
      </c>
      <c r="R36" s="1039"/>
      <c r="S36" s="1039"/>
      <c r="T36" s="1039"/>
      <c r="U36" s="1039"/>
      <c r="V36" s="1039">
        <v>284</v>
      </c>
      <c r="W36" s="1039"/>
      <c r="X36" s="1039"/>
      <c r="Y36" s="1039"/>
      <c r="Z36" s="1039"/>
      <c r="AA36" s="1039">
        <v>19</v>
      </c>
      <c r="AB36" s="1039"/>
      <c r="AC36" s="1039"/>
      <c r="AD36" s="1039"/>
      <c r="AE36" s="1040"/>
      <c r="AF36" s="1035">
        <v>35</v>
      </c>
      <c r="AG36" s="1036"/>
      <c r="AH36" s="1036"/>
      <c r="AI36" s="1036"/>
      <c r="AJ36" s="1037"/>
      <c r="AK36" s="980">
        <v>202</v>
      </c>
      <c r="AL36" s="971"/>
      <c r="AM36" s="971"/>
      <c r="AN36" s="971"/>
      <c r="AO36" s="971"/>
      <c r="AP36" s="971">
        <v>1010</v>
      </c>
      <c r="AQ36" s="971"/>
      <c r="AR36" s="971"/>
      <c r="AS36" s="971"/>
      <c r="AT36" s="971"/>
      <c r="AU36" s="971">
        <v>1060</v>
      </c>
      <c r="AV36" s="971"/>
      <c r="AW36" s="971"/>
      <c r="AX36" s="971"/>
      <c r="AY36" s="971"/>
      <c r="AZ36" s="1041" t="s">
        <v>565</v>
      </c>
      <c r="BA36" s="1041"/>
      <c r="BB36" s="1041"/>
      <c r="BC36" s="1041"/>
      <c r="BD36" s="1041"/>
      <c r="BE36" s="972" t="s">
        <v>395</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t="s">
        <v>399</v>
      </c>
      <c r="C37" s="1031"/>
      <c r="D37" s="1031"/>
      <c r="E37" s="1031"/>
      <c r="F37" s="1031"/>
      <c r="G37" s="1031"/>
      <c r="H37" s="1031"/>
      <c r="I37" s="1031"/>
      <c r="J37" s="1031"/>
      <c r="K37" s="1031"/>
      <c r="L37" s="1031"/>
      <c r="M37" s="1031"/>
      <c r="N37" s="1031"/>
      <c r="O37" s="1031"/>
      <c r="P37" s="1032"/>
      <c r="Q37" s="1038">
        <v>1</v>
      </c>
      <c r="R37" s="1039"/>
      <c r="S37" s="1039"/>
      <c r="T37" s="1039"/>
      <c r="U37" s="1039"/>
      <c r="V37" s="1039">
        <v>1</v>
      </c>
      <c r="W37" s="1039"/>
      <c r="X37" s="1039"/>
      <c r="Y37" s="1039"/>
      <c r="Z37" s="1039"/>
      <c r="AA37" s="1039">
        <v>0</v>
      </c>
      <c r="AB37" s="1039"/>
      <c r="AC37" s="1039"/>
      <c r="AD37" s="1039"/>
      <c r="AE37" s="1040"/>
      <c r="AF37" s="1035">
        <v>1</v>
      </c>
      <c r="AG37" s="1036"/>
      <c r="AH37" s="1036"/>
      <c r="AI37" s="1036"/>
      <c r="AJ37" s="1037"/>
      <c r="AK37" s="980">
        <v>1</v>
      </c>
      <c r="AL37" s="971"/>
      <c r="AM37" s="971"/>
      <c r="AN37" s="971"/>
      <c r="AO37" s="971"/>
      <c r="AP37" s="971">
        <v>6</v>
      </c>
      <c r="AQ37" s="971"/>
      <c r="AR37" s="971"/>
      <c r="AS37" s="971"/>
      <c r="AT37" s="971"/>
      <c r="AU37" s="971">
        <v>3</v>
      </c>
      <c r="AV37" s="971"/>
      <c r="AW37" s="971"/>
      <c r="AX37" s="971"/>
      <c r="AY37" s="971"/>
      <c r="AZ37" s="1041" t="s">
        <v>560</v>
      </c>
      <c r="BA37" s="1041"/>
      <c r="BB37" s="1041"/>
      <c r="BC37" s="1041"/>
      <c r="BD37" s="1041"/>
      <c r="BE37" s="972" t="s">
        <v>395</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t="s">
        <v>400</v>
      </c>
      <c r="C38" s="1031"/>
      <c r="D38" s="1031"/>
      <c r="E38" s="1031"/>
      <c r="F38" s="1031"/>
      <c r="G38" s="1031"/>
      <c r="H38" s="1031"/>
      <c r="I38" s="1031"/>
      <c r="J38" s="1031"/>
      <c r="K38" s="1031"/>
      <c r="L38" s="1031"/>
      <c r="M38" s="1031"/>
      <c r="N38" s="1031"/>
      <c r="O38" s="1031"/>
      <c r="P38" s="1032"/>
      <c r="Q38" s="1038">
        <v>8071</v>
      </c>
      <c r="R38" s="1039"/>
      <c r="S38" s="1039"/>
      <c r="T38" s="1039"/>
      <c r="U38" s="1039"/>
      <c r="V38" s="1039">
        <v>8567</v>
      </c>
      <c r="W38" s="1039"/>
      <c r="X38" s="1039"/>
      <c r="Y38" s="1039"/>
      <c r="Z38" s="1039"/>
      <c r="AA38" s="1039">
        <v>-496</v>
      </c>
      <c r="AB38" s="1039"/>
      <c r="AC38" s="1039"/>
      <c r="AD38" s="1039"/>
      <c r="AE38" s="1040"/>
      <c r="AF38" s="1035">
        <v>2050</v>
      </c>
      <c r="AG38" s="1036"/>
      <c r="AH38" s="1036"/>
      <c r="AI38" s="1036"/>
      <c r="AJ38" s="1037"/>
      <c r="AK38" s="980">
        <v>385</v>
      </c>
      <c r="AL38" s="971"/>
      <c r="AM38" s="971"/>
      <c r="AN38" s="971"/>
      <c r="AO38" s="971"/>
      <c r="AP38" s="971">
        <v>4088</v>
      </c>
      <c r="AQ38" s="971"/>
      <c r="AR38" s="971"/>
      <c r="AS38" s="971"/>
      <c r="AT38" s="971"/>
      <c r="AU38" s="971">
        <v>2205</v>
      </c>
      <c r="AV38" s="971"/>
      <c r="AW38" s="971"/>
      <c r="AX38" s="971"/>
      <c r="AY38" s="971"/>
      <c r="AZ38" s="1041" t="s">
        <v>566</v>
      </c>
      <c r="BA38" s="1041"/>
      <c r="BB38" s="1041"/>
      <c r="BC38" s="1041"/>
      <c r="BD38" s="1041"/>
      <c r="BE38" s="972" t="s">
        <v>395</v>
      </c>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t="s">
        <v>143</v>
      </c>
      <c r="C39" s="1031"/>
      <c r="D39" s="1031"/>
      <c r="E39" s="1031"/>
      <c r="F39" s="1031"/>
      <c r="G39" s="1031"/>
      <c r="H39" s="1031"/>
      <c r="I39" s="1031"/>
      <c r="J39" s="1031"/>
      <c r="K39" s="1031"/>
      <c r="L39" s="1031"/>
      <c r="M39" s="1031"/>
      <c r="N39" s="1031"/>
      <c r="O39" s="1031"/>
      <c r="P39" s="1032"/>
      <c r="Q39" s="1038">
        <v>102</v>
      </c>
      <c r="R39" s="1039"/>
      <c r="S39" s="1039"/>
      <c r="T39" s="1039"/>
      <c r="U39" s="1039"/>
      <c r="V39" s="1039">
        <v>102</v>
      </c>
      <c r="W39" s="1039"/>
      <c r="X39" s="1039"/>
      <c r="Y39" s="1039"/>
      <c r="Z39" s="1039"/>
      <c r="AA39" s="1039">
        <v>0</v>
      </c>
      <c r="AB39" s="1039"/>
      <c r="AC39" s="1039"/>
      <c r="AD39" s="1039"/>
      <c r="AE39" s="1040"/>
      <c r="AF39" s="1035">
        <v>-3</v>
      </c>
      <c r="AG39" s="1036"/>
      <c r="AH39" s="1036"/>
      <c r="AI39" s="1036"/>
      <c r="AJ39" s="1037"/>
      <c r="AK39" s="980">
        <v>45</v>
      </c>
      <c r="AL39" s="971"/>
      <c r="AM39" s="971"/>
      <c r="AN39" s="971"/>
      <c r="AO39" s="971"/>
      <c r="AP39" s="971">
        <v>6</v>
      </c>
      <c r="AQ39" s="971"/>
      <c r="AR39" s="971"/>
      <c r="AS39" s="971"/>
      <c r="AT39" s="971"/>
      <c r="AU39" s="971" t="s">
        <v>560</v>
      </c>
      <c r="AV39" s="971"/>
      <c r="AW39" s="971"/>
      <c r="AX39" s="971"/>
      <c r="AY39" s="971"/>
      <c r="AZ39" s="1041">
        <v>6.3</v>
      </c>
      <c r="BA39" s="1041"/>
      <c r="BB39" s="1041"/>
      <c r="BC39" s="1041"/>
      <c r="BD39" s="1041"/>
      <c r="BE39" s="972" t="s">
        <v>395</v>
      </c>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t="s">
        <v>401</v>
      </c>
      <c r="C40" s="1031"/>
      <c r="D40" s="1031"/>
      <c r="E40" s="1031"/>
      <c r="F40" s="1031"/>
      <c r="G40" s="1031"/>
      <c r="H40" s="1031"/>
      <c r="I40" s="1031"/>
      <c r="J40" s="1031"/>
      <c r="K40" s="1031"/>
      <c r="L40" s="1031"/>
      <c r="M40" s="1031"/>
      <c r="N40" s="1031"/>
      <c r="O40" s="1031"/>
      <c r="P40" s="1032"/>
      <c r="Q40" s="1038">
        <v>9</v>
      </c>
      <c r="R40" s="1039"/>
      <c r="S40" s="1039"/>
      <c r="T40" s="1039"/>
      <c r="U40" s="1039"/>
      <c r="V40" s="1039">
        <v>9</v>
      </c>
      <c r="W40" s="1039"/>
      <c r="X40" s="1039"/>
      <c r="Y40" s="1039"/>
      <c r="Z40" s="1039"/>
      <c r="AA40" s="1039">
        <v>0</v>
      </c>
      <c r="AB40" s="1039"/>
      <c r="AC40" s="1039"/>
      <c r="AD40" s="1039"/>
      <c r="AE40" s="1040"/>
      <c r="AF40" s="1035" t="s">
        <v>122</v>
      </c>
      <c r="AG40" s="1036"/>
      <c r="AH40" s="1036"/>
      <c r="AI40" s="1036"/>
      <c r="AJ40" s="1037"/>
      <c r="AK40" s="980">
        <v>4</v>
      </c>
      <c r="AL40" s="971"/>
      <c r="AM40" s="971"/>
      <c r="AN40" s="971"/>
      <c r="AO40" s="971"/>
      <c r="AP40" s="971" t="s">
        <v>564</v>
      </c>
      <c r="AQ40" s="971"/>
      <c r="AR40" s="971"/>
      <c r="AS40" s="971"/>
      <c r="AT40" s="971"/>
      <c r="AU40" s="971" t="s">
        <v>560</v>
      </c>
      <c r="AV40" s="971"/>
      <c r="AW40" s="971"/>
      <c r="AX40" s="971"/>
      <c r="AY40" s="971"/>
      <c r="AZ40" s="1041" t="s">
        <v>563</v>
      </c>
      <c r="BA40" s="1041"/>
      <c r="BB40" s="1041"/>
      <c r="BC40" s="1041"/>
      <c r="BD40" s="1041"/>
      <c r="BE40" s="972" t="s">
        <v>402</v>
      </c>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404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5015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406</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407</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567</v>
      </c>
      <c r="C68" s="986"/>
      <c r="D68" s="986"/>
      <c r="E68" s="986"/>
      <c r="F68" s="986"/>
      <c r="G68" s="986"/>
      <c r="H68" s="986"/>
      <c r="I68" s="986"/>
      <c r="J68" s="986"/>
      <c r="K68" s="986"/>
      <c r="L68" s="986"/>
      <c r="M68" s="986"/>
      <c r="N68" s="986"/>
      <c r="O68" s="986"/>
      <c r="P68" s="987"/>
      <c r="Q68" s="988">
        <v>27</v>
      </c>
      <c r="R68" s="982"/>
      <c r="S68" s="982"/>
      <c r="T68" s="982"/>
      <c r="U68" s="982"/>
      <c r="V68" s="982">
        <v>26</v>
      </c>
      <c r="W68" s="982"/>
      <c r="X68" s="982"/>
      <c r="Y68" s="982"/>
      <c r="Z68" s="982"/>
      <c r="AA68" s="982">
        <v>2</v>
      </c>
      <c r="AB68" s="982"/>
      <c r="AC68" s="982"/>
      <c r="AD68" s="982"/>
      <c r="AE68" s="982"/>
      <c r="AF68" s="982">
        <v>2</v>
      </c>
      <c r="AG68" s="982"/>
      <c r="AH68" s="982"/>
      <c r="AI68" s="982"/>
      <c r="AJ68" s="982"/>
      <c r="AK68" s="982" t="s">
        <v>566</v>
      </c>
      <c r="AL68" s="982"/>
      <c r="AM68" s="982"/>
      <c r="AN68" s="982"/>
      <c r="AO68" s="982"/>
      <c r="AP68" s="982" t="s">
        <v>563</v>
      </c>
      <c r="AQ68" s="982"/>
      <c r="AR68" s="982"/>
      <c r="AS68" s="982"/>
      <c r="AT68" s="982"/>
      <c r="AU68" s="982" t="s">
        <v>560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568</v>
      </c>
      <c r="C69" s="975"/>
      <c r="D69" s="975"/>
      <c r="E69" s="975"/>
      <c r="F69" s="975"/>
      <c r="G69" s="975"/>
      <c r="H69" s="975"/>
      <c r="I69" s="975"/>
      <c r="J69" s="975"/>
      <c r="K69" s="975"/>
      <c r="L69" s="975"/>
      <c r="M69" s="975"/>
      <c r="N69" s="975"/>
      <c r="O69" s="975"/>
      <c r="P69" s="976"/>
      <c r="Q69" s="977">
        <v>63</v>
      </c>
      <c r="R69" s="971"/>
      <c r="S69" s="971"/>
      <c r="T69" s="971"/>
      <c r="U69" s="971"/>
      <c r="V69" s="971">
        <v>51</v>
      </c>
      <c r="W69" s="971"/>
      <c r="X69" s="971"/>
      <c r="Y69" s="971"/>
      <c r="Z69" s="971"/>
      <c r="AA69" s="971">
        <v>13</v>
      </c>
      <c r="AB69" s="971"/>
      <c r="AC69" s="971"/>
      <c r="AD69" s="971"/>
      <c r="AE69" s="971"/>
      <c r="AF69" s="971">
        <v>13</v>
      </c>
      <c r="AG69" s="971"/>
      <c r="AH69" s="971"/>
      <c r="AI69" s="971"/>
      <c r="AJ69" s="971"/>
      <c r="AK69" s="971" t="s">
        <v>560</v>
      </c>
      <c r="AL69" s="971"/>
      <c r="AM69" s="971"/>
      <c r="AN69" s="971"/>
      <c r="AO69" s="971"/>
      <c r="AP69" s="971" t="s">
        <v>571</v>
      </c>
      <c r="AQ69" s="971"/>
      <c r="AR69" s="971"/>
      <c r="AS69" s="971"/>
      <c r="AT69" s="971"/>
      <c r="AU69" s="971" t="s">
        <v>560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569</v>
      </c>
      <c r="C70" s="975"/>
      <c r="D70" s="975"/>
      <c r="E70" s="975"/>
      <c r="F70" s="975"/>
      <c r="G70" s="975"/>
      <c r="H70" s="975"/>
      <c r="I70" s="975"/>
      <c r="J70" s="975"/>
      <c r="K70" s="975"/>
      <c r="L70" s="975"/>
      <c r="M70" s="975"/>
      <c r="N70" s="975"/>
      <c r="O70" s="975"/>
      <c r="P70" s="976"/>
      <c r="Q70" s="977">
        <v>332</v>
      </c>
      <c r="R70" s="971"/>
      <c r="S70" s="971"/>
      <c r="T70" s="971"/>
      <c r="U70" s="971"/>
      <c r="V70" s="971">
        <v>216</v>
      </c>
      <c r="W70" s="971"/>
      <c r="X70" s="971"/>
      <c r="Y70" s="971"/>
      <c r="Z70" s="971"/>
      <c r="AA70" s="971">
        <v>117</v>
      </c>
      <c r="AB70" s="971"/>
      <c r="AC70" s="971"/>
      <c r="AD70" s="971"/>
      <c r="AE70" s="971"/>
      <c r="AF70" s="971">
        <v>117</v>
      </c>
      <c r="AG70" s="971"/>
      <c r="AH70" s="971"/>
      <c r="AI70" s="971"/>
      <c r="AJ70" s="971"/>
      <c r="AK70" s="971">
        <v>133</v>
      </c>
      <c r="AL70" s="971"/>
      <c r="AM70" s="971"/>
      <c r="AN70" s="971"/>
      <c r="AO70" s="971"/>
      <c r="AP70" s="971" t="s">
        <v>572</v>
      </c>
      <c r="AQ70" s="971"/>
      <c r="AR70" s="971"/>
      <c r="AS70" s="971"/>
      <c r="AT70" s="971"/>
      <c r="AU70" s="971" t="s">
        <v>572</v>
      </c>
      <c r="AV70" s="971"/>
      <c r="AW70" s="971"/>
      <c r="AX70" s="971"/>
      <c r="AY70" s="971"/>
      <c r="AZ70" s="972" t="s">
        <v>573</v>
      </c>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570</v>
      </c>
      <c r="C71" s="975"/>
      <c r="D71" s="975"/>
      <c r="E71" s="975"/>
      <c r="F71" s="975"/>
      <c r="G71" s="975"/>
      <c r="H71" s="975"/>
      <c r="I71" s="975"/>
      <c r="J71" s="975"/>
      <c r="K71" s="975"/>
      <c r="L71" s="975"/>
      <c r="M71" s="975"/>
      <c r="N71" s="975"/>
      <c r="O71" s="975"/>
      <c r="P71" s="976"/>
      <c r="Q71" s="977">
        <v>211512</v>
      </c>
      <c r="R71" s="971"/>
      <c r="S71" s="971"/>
      <c r="T71" s="971"/>
      <c r="U71" s="971"/>
      <c r="V71" s="971">
        <v>207502</v>
      </c>
      <c r="W71" s="971"/>
      <c r="X71" s="971"/>
      <c r="Y71" s="971"/>
      <c r="Z71" s="971"/>
      <c r="AA71" s="971">
        <v>4010</v>
      </c>
      <c r="AB71" s="971"/>
      <c r="AC71" s="971"/>
      <c r="AD71" s="971"/>
      <c r="AE71" s="971"/>
      <c r="AF71" s="971">
        <v>4010</v>
      </c>
      <c r="AG71" s="971"/>
      <c r="AH71" s="971"/>
      <c r="AI71" s="971"/>
      <c r="AJ71" s="971"/>
      <c r="AK71" s="971" t="s">
        <v>560</v>
      </c>
      <c r="AL71" s="971"/>
      <c r="AM71" s="971"/>
      <c r="AN71" s="971"/>
      <c r="AO71" s="971"/>
      <c r="AP71" s="971" t="s">
        <v>572</v>
      </c>
      <c r="AQ71" s="971"/>
      <c r="AR71" s="971"/>
      <c r="AS71" s="971"/>
      <c r="AT71" s="971"/>
      <c r="AU71" s="971" t="s">
        <v>574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417</v>
      </c>
      <c r="AB109" s="896"/>
      <c r="AC109" s="896"/>
      <c r="AD109" s="896"/>
      <c r="AE109" s="897"/>
      <c r="AF109" s="898" t="s">
        <v>418</v>
      </c>
      <c r="AG109" s="896"/>
      <c r="AH109" s="896"/>
      <c r="AI109" s="896"/>
      <c r="AJ109" s="897"/>
      <c r="AK109" s="898" t="s">
        <v>295</v>
      </c>
      <c r="AL109" s="896"/>
      <c r="AM109" s="896"/>
      <c r="AN109" s="896"/>
      <c r="AO109" s="897"/>
      <c r="AP109" s="898" t="s">
        <v>419</v>
      </c>
      <c r="AQ109" s="896"/>
      <c r="AR109" s="896"/>
      <c r="AS109" s="896"/>
      <c r="AT109" s="929"/>
      <c r="AU109" s="895" t="s">
        <v>416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417</v>
      </c>
      <c r="BR109" s="896"/>
      <c r="BS109" s="896"/>
      <c r="BT109" s="896"/>
      <c r="BU109" s="897"/>
      <c r="BV109" s="898" t="s">
        <v>418</v>
      </c>
      <c r="BW109" s="896"/>
      <c r="BX109" s="896"/>
      <c r="BY109" s="896"/>
      <c r="BZ109" s="897"/>
      <c r="CA109" s="898" t="s">
        <v>295</v>
      </c>
      <c r="CB109" s="896"/>
      <c r="CC109" s="896"/>
      <c r="CD109" s="896"/>
      <c r="CE109" s="897"/>
      <c r="CF109" s="936" t="s">
        <v>419</v>
      </c>
      <c r="CG109" s="936"/>
      <c r="CH109" s="936"/>
      <c r="CI109" s="936"/>
      <c r="CJ109" s="936"/>
      <c r="CK109" s="898" t="s">
        <v>420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417</v>
      </c>
      <c r="DH109" s="896"/>
      <c r="DI109" s="896"/>
      <c r="DJ109" s="896"/>
      <c r="DK109" s="897"/>
      <c r="DL109" s="898" t="s">
        <v>418</v>
      </c>
      <c r="DM109" s="896"/>
      <c r="DN109" s="896"/>
      <c r="DO109" s="896"/>
      <c r="DP109" s="897"/>
      <c r="DQ109" s="898" t="s">
        <v>295</v>
      </c>
      <c r="DR109" s="896"/>
      <c r="DS109" s="896"/>
      <c r="DT109" s="896"/>
      <c r="DU109" s="897"/>
      <c r="DV109" s="898" t="s">
        <v>419</v>
      </c>
      <c r="DW109" s="896"/>
      <c r="DX109" s="896"/>
      <c r="DY109" s="896"/>
      <c r="DZ109" s="929"/>
    </row>
    <row r="110" spans="1:131" s="230" customFormat="1" ht="26.25" customHeight="1" x14ac:dyDescent="0.15">
      <c r="A110" s="807" t="s">
        <v>421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4841296</v>
      </c>
      <c r="AB110" s="889"/>
      <c r="AC110" s="889"/>
      <c r="AD110" s="889"/>
      <c r="AE110" s="890"/>
      <c r="AF110" s="891">
        <v>4716521</v>
      </c>
      <c r="AG110" s="889"/>
      <c r="AH110" s="889"/>
      <c r="AI110" s="889"/>
      <c r="AJ110" s="890"/>
      <c r="AK110" s="891">
        <v>4542599</v>
      </c>
      <c r="AL110" s="889"/>
      <c r="AM110" s="889"/>
      <c r="AN110" s="889"/>
      <c r="AO110" s="890"/>
      <c r="AP110" s="892">
        <v>22.6</v>
      </c>
      <c r="AQ110" s="893"/>
      <c r="AR110" s="893"/>
      <c r="AS110" s="893"/>
      <c r="AT110" s="894"/>
      <c r="AU110" s="930" t="s">
        <v>69</v>
      </c>
      <c r="AV110" s="931"/>
      <c r="AW110" s="931"/>
      <c r="AX110" s="931"/>
      <c r="AY110" s="931"/>
      <c r="AZ110" s="860" t="s">
        <v>422</v>
      </c>
      <c r="BA110" s="808"/>
      <c r="BB110" s="808"/>
      <c r="BC110" s="808"/>
      <c r="BD110" s="808"/>
      <c r="BE110" s="808"/>
      <c r="BF110" s="808"/>
      <c r="BG110" s="808"/>
      <c r="BH110" s="808"/>
      <c r="BI110" s="808"/>
      <c r="BJ110" s="808"/>
      <c r="BK110" s="808"/>
      <c r="BL110" s="808"/>
      <c r="BM110" s="808"/>
      <c r="BN110" s="808"/>
      <c r="BO110" s="808"/>
      <c r="BP110" s="809"/>
      <c r="BQ110" s="861">
        <v>39743365</v>
      </c>
      <c r="BR110" s="842"/>
      <c r="BS110" s="842"/>
      <c r="BT110" s="842"/>
      <c r="BU110" s="842"/>
      <c r="BV110" s="842">
        <v>38694687</v>
      </c>
      <c r="BW110" s="842"/>
      <c r="BX110" s="842"/>
      <c r="BY110" s="842"/>
      <c r="BZ110" s="842"/>
      <c r="CA110" s="842">
        <v>37342394</v>
      </c>
      <c r="CB110" s="842"/>
      <c r="CC110" s="842"/>
      <c r="CD110" s="842"/>
      <c r="CE110" s="842"/>
      <c r="CF110" s="866">
        <v>185.6</v>
      </c>
      <c r="CG110" s="867"/>
      <c r="CH110" s="867"/>
      <c r="CI110" s="867"/>
      <c r="CJ110" s="867"/>
      <c r="CK110" s="926" t="s">
        <v>423</v>
      </c>
      <c r="CL110" s="819"/>
      <c r="CM110" s="860" t="s">
        <v>424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426</v>
      </c>
      <c r="BA111" s="752"/>
      <c r="BB111" s="752"/>
      <c r="BC111" s="752"/>
      <c r="BD111" s="752"/>
      <c r="BE111" s="752"/>
      <c r="BF111" s="752"/>
      <c r="BG111" s="752"/>
      <c r="BH111" s="752"/>
      <c r="BI111" s="752"/>
      <c r="BJ111" s="752"/>
      <c r="BK111" s="752"/>
      <c r="BL111" s="752"/>
      <c r="BM111" s="752"/>
      <c r="BN111" s="752"/>
      <c r="BO111" s="752"/>
      <c r="BP111" s="753"/>
      <c r="BQ111" s="816">
        <v>395124</v>
      </c>
      <c r="BR111" s="817"/>
      <c r="BS111" s="817"/>
      <c r="BT111" s="817"/>
      <c r="BU111" s="817"/>
      <c r="BV111" s="817">
        <v>396182</v>
      </c>
      <c r="BW111" s="817"/>
      <c r="BX111" s="817"/>
      <c r="BY111" s="817"/>
      <c r="BZ111" s="817"/>
      <c r="CA111" s="817">
        <v>397242</v>
      </c>
      <c r="CB111" s="817"/>
      <c r="CC111" s="817"/>
      <c r="CD111" s="817"/>
      <c r="CE111" s="817"/>
      <c r="CF111" s="875">
        <v>2</v>
      </c>
      <c r="CG111" s="876"/>
      <c r="CH111" s="876"/>
      <c r="CI111" s="876"/>
      <c r="CJ111" s="876"/>
      <c r="CK111" s="927"/>
      <c r="CL111" s="821"/>
      <c r="CM111" s="815" t="s">
        <v>427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428</v>
      </c>
      <c r="B112" s="913"/>
      <c r="C112" s="752" t="s">
        <v>429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430</v>
      </c>
      <c r="BA112" s="752"/>
      <c r="BB112" s="752"/>
      <c r="BC112" s="752"/>
      <c r="BD112" s="752"/>
      <c r="BE112" s="752"/>
      <c r="BF112" s="752"/>
      <c r="BG112" s="752"/>
      <c r="BH112" s="752"/>
      <c r="BI112" s="752"/>
      <c r="BJ112" s="752"/>
      <c r="BK112" s="752"/>
      <c r="BL112" s="752"/>
      <c r="BM112" s="752"/>
      <c r="BN112" s="752"/>
      <c r="BO112" s="752"/>
      <c r="BP112" s="753"/>
      <c r="BQ112" s="816">
        <v>13737421</v>
      </c>
      <c r="BR112" s="817"/>
      <c r="BS112" s="817"/>
      <c r="BT112" s="817"/>
      <c r="BU112" s="817"/>
      <c r="BV112" s="817">
        <v>13524321</v>
      </c>
      <c r="BW112" s="817"/>
      <c r="BX112" s="817"/>
      <c r="BY112" s="817"/>
      <c r="BZ112" s="817"/>
      <c r="CA112" s="817">
        <v>14402884</v>
      </c>
      <c r="CB112" s="817"/>
      <c r="CC112" s="817"/>
      <c r="CD112" s="817"/>
      <c r="CE112" s="817"/>
      <c r="CF112" s="875">
        <v>71.599999999999994</v>
      </c>
      <c r="CG112" s="876"/>
      <c r="CH112" s="876"/>
      <c r="CI112" s="876"/>
      <c r="CJ112" s="876"/>
      <c r="CK112" s="927"/>
      <c r="CL112" s="821"/>
      <c r="CM112" s="815" t="s">
        <v>431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432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1103811</v>
      </c>
      <c r="AB113" s="919"/>
      <c r="AC113" s="919"/>
      <c r="AD113" s="919"/>
      <c r="AE113" s="920"/>
      <c r="AF113" s="921">
        <v>1062601</v>
      </c>
      <c r="AG113" s="919"/>
      <c r="AH113" s="919"/>
      <c r="AI113" s="919"/>
      <c r="AJ113" s="920"/>
      <c r="AK113" s="921">
        <v>1136749</v>
      </c>
      <c r="AL113" s="919"/>
      <c r="AM113" s="919"/>
      <c r="AN113" s="919"/>
      <c r="AO113" s="920"/>
      <c r="AP113" s="922">
        <v>5.7</v>
      </c>
      <c r="AQ113" s="923"/>
      <c r="AR113" s="923"/>
      <c r="AS113" s="923"/>
      <c r="AT113" s="924"/>
      <c r="AU113" s="932"/>
      <c r="AV113" s="933"/>
      <c r="AW113" s="933"/>
      <c r="AX113" s="933"/>
      <c r="AY113" s="933"/>
      <c r="AZ113" s="815" t="s">
        <v>433</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436</v>
      </c>
      <c r="BA114" s="752"/>
      <c r="BB114" s="752"/>
      <c r="BC114" s="752"/>
      <c r="BD114" s="752"/>
      <c r="BE114" s="752"/>
      <c r="BF114" s="752"/>
      <c r="BG114" s="752"/>
      <c r="BH114" s="752"/>
      <c r="BI114" s="752"/>
      <c r="BJ114" s="752"/>
      <c r="BK114" s="752"/>
      <c r="BL114" s="752"/>
      <c r="BM114" s="752"/>
      <c r="BN114" s="752"/>
      <c r="BO114" s="752"/>
      <c r="BP114" s="753"/>
      <c r="BQ114" s="816">
        <v>5048374</v>
      </c>
      <c r="BR114" s="817"/>
      <c r="BS114" s="817"/>
      <c r="BT114" s="817"/>
      <c r="BU114" s="817"/>
      <c r="BV114" s="817">
        <v>5022098</v>
      </c>
      <c r="BW114" s="817"/>
      <c r="BX114" s="817"/>
      <c r="BY114" s="817"/>
      <c r="BZ114" s="817"/>
      <c r="CA114" s="817">
        <v>5012102</v>
      </c>
      <c r="CB114" s="817"/>
      <c r="CC114" s="817"/>
      <c r="CD114" s="817"/>
      <c r="CE114" s="817"/>
      <c r="CF114" s="875">
        <v>24.9</v>
      </c>
      <c r="CG114" s="876"/>
      <c r="CH114" s="876"/>
      <c r="CI114" s="876"/>
      <c r="CJ114" s="876"/>
      <c r="CK114" s="927"/>
      <c r="CL114" s="821"/>
      <c r="CM114" s="815" t="s">
        <v>437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439</v>
      </c>
      <c r="BA115" s="752"/>
      <c r="BB115" s="752"/>
      <c r="BC115" s="752"/>
      <c r="BD115" s="752"/>
      <c r="BE115" s="752"/>
      <c r="BF115" s="752"/>
      <c r="BG115" s="752"/>
      <c r="BH115" s="752"/>
      <c r="BI115" s="752"/>
      <c r="BJ115" s="752"/>
      <c r="BK115" s="752"/>
      <c r="BL115" s="752"/>
      <c r="BM115" s="752"/>
      <c r="BN115" s="752"/>
      <c r="BO115" s="752"/>
      <c r="BP115" s="753"/>
      <c r="BQ115" s="816">
        <v>272484</v>
      </c>
      <c r="BR115" s="817"/>
      <c r="BS115" s="817"/>
      <c r="BT115" s="817"/>
      <c r="BU115" s="817"/>
      <c r="BV115" s="817">
        <v>81508</v>
      </c>
      <c r="BW115" s="817"/>
      <c r="BX115" s="817"/>
      <c r="BY115" s="817"/>
      <c r="BZ115" s="817"/>
      <c r="CA115" s="817">
        <v>197780</v>
      </c>
      <c r="CB115" s="817"/>
      <c r="CC115" s="817"/>
      <c r="CD115" s="817"/>
      <c r="CE115" s="817"/>
      <c r="CF115" s="875">
        <v>1</v>
      </c>
      <c r="CG115" s="876"/>
      <c r="CH115" s="876"/>
      <c r="CI115" s="876"/>
      <c r="CJ115" s="876"/>
      <c r="CK115" s="927"/>
      <c r="CL115" s="821"/>
      <c r="CM115" s="815" t="s">
        <v>440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395124</v>
      </c>
      <c r="DH115" s="780"/>
      <c r="DI115" s="780"/>
      <c r="DJ115" s="780"/>
      <c r="DK115" s="781"/>
      <c r="DL115" s="782">
        <v>396182</v>
      </c>
      <c r="DM115" s="780"/>
      <c r="DN115" s="780"/>
      <c r="DO115" s="780"/>
      <c r="DP115" s="781"/>
      <c r="DQ115" s="782">
        <v>397242</v>
      </c>
      <c r="DR115" s="780"/>
      <c r="DS115" s="780"/>
      <c r="DT115" s="780"/>
      <c r="DU115" s="781"/>
      <c r="DV115" s="824">
        <v>2</v>
      </c>
      <c r="DW115" s="825"/>
      <c r="DX115" s="825"/>
      <c r="DY115" s="825"/>
      <c r="DZ115" s="826"/>
    </row>
    <row r="116" spans="1:130" s="230" customFormat="1" ht="26.25" customHeight="1" x14ac:dyDescent="0.15">
      <c r="A116" s="916"/>
      <c r="B116" s="917"/>
      <c r="C116" s="839" t="s">
        <v>441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444</v>
      </c>
      <c r="Z117" s="897"/>
      <c r="AA117" s="902">
        <v>5945107</v>
      </c>
      <c r="AB117" s="903"/>
      <c r="AC117" s="903"/>
      <c r="AD117" s="903"/>
      <c r="AE117" s="904"/>
      <c r="AF117" s="905">
        <v>5779122</v>
      </c>
      <c r="AG117" s="903"/>
      <c r="AH117" s="903"/>
      <c r="AI117" s="903"/>
      <c r="AJ117" s="904"/>
      <c r="AK117" s="905">
        <v>5679348</v>
      </c>
      <c r="AL117" s="903"/>
      <c r="AM117" s="903"/>
      <c r="AN117" s="903"/>
      <c r="AO117" s="904"/>
      <c r="AP117" s="906"/>
      <c r="AQ117" s="907"/>
      <c r="AR117" s="907"/>
      <c r="AS117" s="907"/>
      <c r="AT117" s="908"/>
      <c r="AU117" s="932"/>
      <c r="AV117" s="933"/>
      <c r="AW117" s="933"/>
      <c r="AX117" s="933"/>
      <c r="AY117" s="933"/>
      <c r="AZ117" s="863" t="s">
        <v>445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420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417</v>
      </c>
      <c r="AB118" s="896"/>
      <c r="AC118" s="896"/>
      <c r="AD118" s="896"/>
      <c r="AE118" s="897"/>
      <c r="AF118" s="898" t="s">
        <v>418</v>
      </c>
      <c r="AG118" s="896"/>
      <c r="AH118" s="896"/>
      <c r="AI118" s="896"/>
      <c r="AJ118" s="897"/>
      <c r="AK118" s="898" t="s">
        <v>295</v>
      </c>
      <c r="AL118" s="896"/>
      <c r="AM118" s="896"/>
      <c r="AN118" s="896"/>
      <c r="AO118" s="897"/>
      <c r="AP118" s="899" t="s">
        <v>419</v>
      </c>
      <c r="AQ118" s="900"/>
      <c r="AR118" s="900"/>
      <c r="AS118" s="900"/>
      <c r="AT118" s="901"/>
      <c r="AU118" s="932"/>
      <c r="AV118" s="933"/>
      <c r="AW118" s="933"/>
      <c r="AX118" s="933"/>
      <c r="AY118" s="933"/>
      <c r="AZ118" s="838" t="s">
        <v>447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423</v>
      </c>
      <c r="B119" s="819"/>
      <c r="C119" s="860" t="s">
        <v>424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449</v>
      </c>
      <c r="BP119" s="878"/>
      <c r="BQ119" s="879">
        <v>59196768</v>
      </c>
      <c r="BR119" s="845"/>
      <c r="BS119" s="845"/>
      <c r="BT119" s="845"/>
      <c r="BU119" s="845"/>
      <c r="BV119" s="845">
        <v>57718796</v>
      </c>
      <c r="BW119" s="845"/>
      <c r="BX119" s="845"/>
      <c r="BY119" s="845"/>
      <c r="BZ119" s="845"/>
      <c r="CA119" s="845">
        <v>57352402</v>
      </c>
      <c r="CB119" s="845"/>
      <c r="CC119" s="845"/>
      <c r="CD119" s="845"/>
      <c r="CE119" s="845"/>
      <c r="CF119" s="748"/>
      <c r="CG119" s="749"/>
      <c r="CH119" s="749"/>
      <c r="CI119" s="749"/>
      <c r="CJ119" s="834"/>
      <c r="CK119" s="928"/>
      <c r="CL119" s="823"/>
      <c r="CM119" s="838" t="s">
        <v>450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451</v>
      </c>
      <c r="AV120" s="881"/>
      <c r="AW120" s="881"/>
      <c r="AX120" s="881"/>
      <c r="AY120" s="882"/>
      <c r="AZ120" s="860" t="s">
        <v>452</v>
      </c>
      <c r="BA120" s="808"/>
      <c r="BB120" s="808"/>
      <c r="BC120" s="808"/>
      <c r="BD120" s="808"/>
      <c r="BE120" s="808"/>
      <c r="BF120" s="808"/>
      <c r="BG120" s="808"/>
      <c r="BH120" s="808"/>
      <c r="BI120" s="808"/>
      <c r="BJ120" s="808"/>
      <c r="BK120" s="808"/>
      <c r="BL120" s="808"/>
      <c r="BM120" s="808"/>
      <c r="BN120" s="808"/>
      <c r="BO120" s="808"/>
      <c r="BP120" s="809"/>
      <c r="BQ120" s="861">
        <v>9710851</v>
      </c>
      <c r="BR120" s="842"/>
      <c r="BS120" s="842"/>
      <c r="BT120" s="842"/>
      <c r="BU120" s="842"/>
      <c r="BV120" s="842">
        <v>11174601</v>
      </c>
      <c r="BW120" s="842"/>
      <c r="BX120" s="842"/>
      <c r="BY120" s="842"/>
      <c r="BZ120" s="842"/>
      <c r="CA120" s="842">
        <v>11478447</v>
      </c>
      <c r="CB120" s="842"/>
      <c r="CC120" s="842"/>
      <c r="CD120" s="842"/>
      <c r="CE120" s="842"/>
      <c r="CF120" s="866">
        <v>57.1</v>
      </c>
      <c r="CG120" s="867"/>
      <c r="CH120" s="867"/>
      <c r="CI120" s="867"/>
      <c r="CJ120" s="867"/>
      <c r="CK120" s="868" t="s">
        <v>453</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9430480</v>
      </c>
      <c r="DH120" s="842"/>
      <c r="DI120" s="842"/>
      <c r="DJ120" s="842"/>
      <c r="DK120" s="842"/>
      <c r="DL120" s="842">
        <v>9163489</v>
      </c>
      <c r="DM120" s="842"/>
      <c r="DN120" s="842"/>
      <c r="DO120" s="842"/>
      <c r="DP120" s="842"/>
      <c r="DQ120" s="842">
        <v>9077104</v>
      </c>
      <c r="DR120" s="842"/>
      <c r="DS120" s="842"/>
      <c r="DT120" s="842"/>
      <c r="DU120" s="842"/>
      <c r="DV120" s="843">
        <v>45.1</v>
      </c>
      <c r="DW120" s="843"/>
      <c r="DX120" s="843"/>
      <c r="DY120" s="843"/>
      <c r="DZ120" s="844"/>
    </row>
    <row r="121" spans="1:130" s="230" customFormat="1" ht="26.25" customHeight="1" x14ac:dyDescent="0.15">
      <c r="A121" s="820"/>
      <c r="B121" s="821"/>
      <c r="C121" s="863" t="s">
        <v>454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455</v>
      </c>
      <c r="BA121" s="752"/>
      <c r="BB121" s="752"/>
      <c r="BC121" s="752"/>
      <c r="BD121" s="752"/>
      <c r="BE121" s="752"/>
      <c r="BF121" s="752"/>
      <c r="BG121" s="752"/>
      <c r="BH121" s="752"/>
      <c r="BI121" s="752"/>
      <c r="BJ121" s="752"/>
      <c r="BK121" s="752"/>
      <c r="BL121" s="752"/>
      <c r="BM121" s="752"/>
      <c r="BN121" s="752"/>
      <c r="BO121" s="752"/>
      <c r="BP121" s="753"/>
      <c r="BQ121" s="816">
        <v>5478270</v>
      </c>
      <c r="BR121" s="817"/>
      <c r="BS121" s="817"/>
      <c r="BT121" s="817"/>
      <c r="BU121" s="817"/>
      <c r="BV121" s="817">
        <v>5641237</v>
      </c>
      <c r="BW121" s="817"/>
      <c r="BX121" s="817"/>
      <c r="BY121" s="817"/>
      <c r="BZ121" s="817"/>
      <c r="CA121" s="817">
        <v>6141864</v>
      </c>
      <c r="CB121" s="817"/>
      <c r="CC121" s="817"/>
      <c r="CD121" s="817"/>
      <c r="CE121" s="817"/>
      <c r="CF121" s="875">
        <v>30.5</v>
      </c>
      <c r="CG121" s="876"/>
      <c r="CH121" s="876"/>
      <c r="CI121" s="876"/>
      <c r="CJ121" s="876"/>
      <c r="CK121" s="869"/>
      <c r="CL121" s="855"/>
      <c r="CM121" s="855"/>
      <c r="CN121" s="855"/>
      <c r="CO121" s="856"/>
      <c r="CP121" s="835" t="s">
        <v>400</v>
      </c>
      <c r="CQ121" s="836"/>
      <c r="CR121" s="836"/>
      <c r="CS121" s="836"/>
      <c r="CT121" s="836"/>
      <c r="CU121" s="836"/>
      <c r="CV121" s="836"/>
      <c r="CW121" s="836"/>
      <c r="CX121" s="836"/>
      <c r="CY121" s="836"/>
      <c r="CZ121" s="836"/>
      <c r="DA121" s="836"/>
      <c r="DB121" s="836"/>
      <c r="DC121" s="836"/>
      <c r="DD121" s="836"/>
      <c r="DE121" s="836"/>
      <c r="DF121" s="837"/>
      <c r="DG121" s="816">
        <v>1276268</v>
      </c>
      <c r="DH121" s="817"/>
      <c r="DI121" s="817"/>
      <c r="DJ121" s="817"/>
      <c r="DK121" s="817"/>
      <c r="DL121" s="817">
        <v>1190594</v>
      </c>
      <c r="DM121" s="817"/>
      <c r="DN121" s="817"/>
      <c r="DO121" s="817"/>
      <c r="DP121" s="817"/>
      <c r="DQ121" s="817">
        <v>2205010</v>
      </c>
      <c r="DR121" s="817"/>
      <c r="DS121" s="817"/>
      <c r="DT121" s="817"/>
      <c r="DU121" s="817"/>
      <c r="DV121" s="794">
        <v>11</v>
      </c>
      <c r="DW121" s="794"/>
      <c r="DX121" s="794"/>
      <c r="DY121" s="794"/>
      <c r="DZ121" s="795"/>
    </row>
    <row r="122" spans="1:130" s="230" customFormat="1" ht="26.25" customHeight="1" x14ac:dyDescent="0.15">
      <c r="A122" s="820"/>
      <c r="B122" s="821"/>
      <c r="C122" s="815" t="s">
        <v>437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456</v>
      </c>
      <c r="BA122" s="839"/>
      <c r="BB122" s="839"/>
      <c r="BC122" s="839"/>
      <c r="BD122" s="839"/>
      <c r="BE122" s="839"/>
      <c r="BF122" s="839"/>
      <c r="BG122" s="839"/>
      <c r="BH122" s="839"/>
      <c r="BI122" s="839"/>
      <c r="BJ122" s="839"/>
      <c r="BK122" s="839"/>
      <c r="BL122" s="839"/>
      <c r="BM122" s="839"/>
      <c r="BN122" s="839"/>
      <c r="BO122" s="839"/>
      <c r="BP122" s="840"/>
      <c r="BQ122" s="879">
        <v>36360608</v>
      </c>
      <c r="BR122" s="845"/>
      <c r="BS122" s="845"/>
      <c r="BT122" s="845"/>
      <c r="BU122" s="845"/>
      <c r="BV122" s="845">
        <v>34275845</v>
      </c>
      <c r="BW122" s="845"/>
      <c r="BX122" s="845"/>
      <c r="BY122" s="845"/>
      <c r="BZ122" s="845"/>
      <c r="CA122" s="845">
        <v>33049426</v>
      </c>
      <c r="CB122" s="845"/>
      <c r="CC122" s="845"/>
      <c r="CD122" s="845"/>
      <c r="CE122" s="845"/>
      <c r="CF122" s="846">
        <v>164.3</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1145267</v>
      </c>
      <c r="DH122" s="817"/>
      <c r="DI122" s="817"/>
      <c r="DJ122" s="817"/>
      <c r="DK122" s="817"/>
      <c r="DL122" s="817">
        <v>1350975</v>
      </c>
      <c r="DM122" s="817"/>
      <c r="DN122" s="817"/>
      <c r="DO122" s="817"/>
      <c r="DP122" s="817"/>
      <c r="DQ122" s="817">
        <v>1451104</v>
      </c>
      <c r="DR122" s="817"/>
      <c r="DS122" s="817"/>
      <c r="DT122" s="817"/>
      <c r="DU122" s="817"/>
      <c r="DV122" s="794">
        <v>7.2</v>
      </c>
      <c r="DW122" s="794"/>
      <c r="DX122" s="794"/>
      <c r="DY122" s="794"/>
      <c r="DZ122" s="795"/>
    </row>
    <row r="123" spans="1:130" s="230" customFormat="1" ht="26.25" customHeight="1" x14ac:dyDescent="0.15">
      <c r="A123" s="820"/>
      <c r="B123" s="821"/>
      <c r="C123" s="815" t="s">
        <v>443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457</v>
      </c>
      <c r="BP123" s="878"/>
      <c r="BQ123" s="832">
        <v>51549729</v>
      </c>
      <c r="BR123" s="833"/>
      <c r="BS123" s="833"/>
      <c r="BT123" s="833"/>
      <c r="BU123" s="833"/>
      <c r="BV123" s="833">
        <v>51091683</v>
      </c>
      <c r="BW123" s="833"/>
      <c r="BX123" s="833"/>
      <c r="BY123" s="833"/>
      <c r="BZ123" s="833"/>
      <c r="CA123" s="833">
        <v>50669737</v>
      </c>
      <c r="CB123" s="833"/>
      <c r="CC123" s="833"/>
      <c r="CD123" s="833"/>
      <c r="CE123" s="833"/>
      <c r="CF123" s="748"/>
      <c r="CG123" s="749"/>
      <c r="CH123" s="749"/>
      <c r="CI123" s="749"/>
      <c r="CJ123" s="834"/>
      <c r="CK123" s="869"/>
      <c r="CL123" s="855"/>
      <c r="CM123" s="855"/>
      <c r="CN123" s="855"/>
      <c r="CO123" s="856"/>
      <c r="CP123" s="835" t="s">
        <v>398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v>990896</v>
      </c>
      <c r="DR123" s="780"/>
      <c r="DS123" s="780"/>
      <c r="DT123" s="780"/>
      <c r="DU123" s="781"/>
      <c r="DV123" s="824">
        <v>4.9000000000000004</v>
      </c>
      <c r="DW123" s="825"/>
      <c r="DX123" s="825"/>
      <c r="DY123" s="825"/>
      <c r="DZ123" s="826"/>
    </row>
    <row r="124" spans="1:130" s="230" customFormat="1" ht="26.25" customHeight="1" thickBot="1" x14ac:dyDescent="0.2">
      <c r="A124" s="820"/>
      <c r="B124" s="821"/>
      <c r="C124" s="815" t="s">
        <v>446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37.5</v>
      </c>
      <c r="BR124" s="831"/>
      <c r="BS124" s="831"/>
      <c r="BT124" s="831"/>
      <c r="BU124" s="831"/>
      <c r="BV124" s="831">
        <v>33.200000000000003</v>
      </c>
      <c r="BW124" s="831"/>
      <c r="BX124" s="831"/>
      <c r="BY124" s="831"/>
      <c r="BZ124" s="831"/>
      <c r="CA124" s="831">
        <v>33.200000000000003</v>
      </c>
      <c r="CB124" s="831"/>
      <c r="CC124" s="831"/>
      <c r="CD124" s="831"/>
      <c r="CE124" s="831"/>
      <c r="CF124" s="726"/>
      <c r="CG124" s="727"/>
      <c r="CH124" s="727"/>
      <c r="CI124" s="727"/>
      <c r="CJ124" s="862"/>
      <c r="CK124" s="870"/>
      <c r="CL124" s="870"/>
      <c r="CM124" s="870"/>
      <c r="CN124" s="870"/>
      <c r="CO124" s="871"/>
      <c r="CP124" s="835" t="s">
        <v>459</v>
      </c>
      <c r="CQ124" s="836"/>
      <c r="CR124" s="836"/>
      <c r="CS124" s="836"/>
      <c r="CT124" s="836"/>
      <c r="CU124" s="836"/>
      <c r="CV124" s="836"/>
      <c r="CW124" s="836"/>
      <c r="CX124" s="836"/>
      <c r="CY124" s="836"/>
      <c r="CZ124" s="836"/>
      <c r="DA124" s="836"/>
      <c r="DB124" s="836"/>
      <c r="DC124" s="836"/>
      <c r="DD124" s="836"/>
      <c r="DE124" s="836"/>
      <c r="DF124" s="837"/>
      <c r="DG124" s="763">
        <v>1885406</v>
      </c>
      <c r="DH124" s="764"/>
      <c r="DI124" s="764"/>
      <c r="DJ124" s="764"/>
      <c r="DK124" s="765"/>
      <c r="DL124" s="766">
        <v>1819263</v>
      </c>
      <c r="DM124" s="764"/>
      <c r="DN124" s="764"/>
      <c r="DO124" s="764"/>
      <c r="DP124" s="765"/>
      <c r="DQ124" s="766">
        <v>678770</v>
      </c>
      <c r="DR124" s="764"/>
      <c r="DS124" s="764"/>
      <c r="DT124" s="764"/>
      <c r="DU124" s="765"/>
      <c r="DV124" s="848">
        <v>3.4</v>
      </c>
      <c r="DW124" s="849"/>
      <c r="DX124" s="849"/>
      <c r="DY124" s="849"/>
      <c r="DZ124" s="850"/>
    </row>
    <row r="125" spans="1:130" s="230" customFormat="1" ht="26.25" customHeight="1" x14ac:dyDescent="0.15">
      <c r="A125" s="820"/>
      <c r="B125" s="821"/>
      <c r="C125" s="815" t="s">
        <v>448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460</v>
      </c>
      <c r="CL125" s="852"/>
      <c r="CM125" s="852"/>
      <c r="CN125" s="852"/>
      <c r="CO125" s="853"/>
      <c r="CP125" s="860" t="s">
        <v>461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450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462</v>
      </c>
      <c r="CQ126" s="752"/>
      <c r="CR126" s="752"/>
      <c r="CS126" s="752"/>
      <c r="CT126" s="752"/>
      <c r="CU126" s="752"/>
      <c r="CV126" s="752"/>
      <c r="CW126" s="752"/>
      <c r="CX126" s="752"/>
      <c r="CY126" s="752"/>
      <c r="CZ126" s="752"/>
      <c r="DA126" s="752"/>
      <c r="DB126" s="752"/>
      <c r="DC126" s="752"/>
      <c r="DD126" s="752"/>
      <c r="DE126" s="752"/>
      <c r="DF126" s="753"/>
      <c r="DG126" s="816">
        <v>272484</v>
      </c>
      <c r="DH126" s="817"/>
      <c r="DI126" s="817"/>
      <c r="DJ126" s="817"/>
      <c r="DK126" s="817"/>
      <c r="DL126" s="817">
        <v>81508</v>
      </c>
      <c r="DM126" s="817"/>
      <c r="DN126" s="817"/>
      <c r="DO126" s="817"/>
      <c r="DP126" s="817"/>
      <c r="DQ126" s="817">
        <v>197780</v>
      </c>
      <c r="DR126" s="817"/>
      <c r="DS126" s="817"/>
      <c r="DT126" s="817"/>
      <c r="DU126" s="817"/>
      <c r="DV126" s="794">
        <v>1</v>
      </c>
      <c r="DW126" s="794"/>
      <c r="DX126" s="794"/>
      <c r="DY126" s="794"/>
      <c r="DZ126" s="795"/>
    </row>
    <row r="127" spans="1:130" s="230" customFormat="1" ht="26.25" customHeight="1" x14ac:dyDescent="0.15">
      <c r="A127" s="822"/>
      <c r="B127" s="823"/>
      <c r="C127" s="838" t="s">
        <v>463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464</v>
      </c>
      <c r="AY127" s="812"/>
      <c r="AZ127" s="812"/>
      <c r="BA127" s="812"/>
      <c r="BB127" s="812"/>
      <c r="BC127" s="812"/>
      <c r="BD127" s="812"/>
      <c r="BE127" s="813"/>
      <c r="BF127" s="811" t="s">
        <v>465</v>
      </c>
      <c r="BG127" s="812"/>
      <c r="BH127" s="812"/>
      <c r="BI127" s="812"/>
      <c r="BJ127" s="812"/>
      <c r="BK127" s="812"/>
      <c r="BL127" s="813"/>
      <c r="BM127" s="811" t="s">
        <v>466</v>
      </c>
      <c r="BN127" s="812"/>
      <c r="BO127" s="812"/>
      <c r="BP127" s="812"/>
      <c r="BQ127" s="812"/>
      <c r="BR127" s="812"/>
      <c r="BS127" s="813"/>
      <c r="BT127" s="811" t="s">
        <v>467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470</v>
      </c>
      <c r="X128" s="798"/>
      <c r="Y128" s="798"/>
      <c r="Z128" s="799"/>
      <c r="AA128" s="800">
        <v>575970</v>
      </c>
      <c r="AB128" s="801"/>
      <c r="AC128" s="801"/>
      <c r="AD128" s="801"/>
      <c r="AE128" s="802"/>
      <c r="AF128" s="803">
        <v>581378</v>
      </c>
      <c r="AG128" s="801"/>
      <c r="AH128" s="801"/>
      <c r="AI128" s="801"/>
      <c r="AJ128" s="802"/>
      <c r="AK128" s="803">
        <v>621878</v>
      </c>
      <c r="AL128" s="801"/>
      <c r="AM128" s="801"/>
      <c r="AN128" s="801"/>
      <c r="AO128" s="802"/>
      <c r="AP128" s="804"/>
      <c r="AQ128" s="805"/>
      <c r="AR128" s="805"/>
      <c r="AS128" s="805"/>
      <c r="AT128" s="806"/>
      <c r="AU128" s="232"/>
      <c r="AV128" s="232"/>
      <c r="AW128" s="232"/>
      <c r="AX128" s="807" t="s">
        <v>471</v>
      </c>
      <c r="AY128" s="808"/>
      <c r="AZ128" s="808"/>
      <c r="BA128" s="808"/>
      <c r="BB128" s="808"/>
      <c r="BC128" s="808"/>
      <c r="BD128" s="808"/>
      <c r="BE128" s="809"/>
      <c r="BF128" s="786" t="s">
        <v>122</v>
      </c>
      <c r="BG128" s="787"/>
      <c r="BH128" s="787"/>
      <c r="BI128" s="787"/>
      <c r="BJ128" s="787"/>
      <c r="BK128" s="787"/>
      <c r="BL128" s="810"/>
      <c r="BM128" s="786">
        <v>12.15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473</v>
      </c>
      <c r="X129" s="777"/>
      <c r="Y129" s="777"/>
      <c r="Z129" s="778"/>
      <c r="AA129" s="779">
        <v>24677089</v>
      </c>
      <c r="AB129" s="780"/>
      <c r="AC129" s="780"/>
      <c r="AD129" s="780"/>
      <c r="AE129" s="781"/>
      <c r="AF129" s="782">
        <v>24005626</v>
      </c>
      <c r="AG129" s="780"/>
      <c r="AH129" s="780"/>
      <c r="AI129" s="780"/>
      <c r="AJ129" s="781"/>
      <c r="AK129" s="782">
        <v>23995071</v>
      </c>
      <c r="AL129" s="780"/>
      <c r="AM129" s="780"/>
      <c r="AN129" s="780"/>
      <c r="AO129" s="781"/>
      <c r="AP129" s="783"/>
      <c r="AQ129" s="784"/>
      <c r="AR129" s="784"/>
      <c r="AS129" s="784"/>
      <c r="AT129" s="785"/>
      <c r="AU129" s="233"/>
      <c r="AV129" s="233"/>
      <c r="AW129" s="233"/>
      <c r="AX129" s="751" t="s">
        <v>474</v>
      </c>
      <c r="AY129" s="752"/>
      <c r="AZ129" s="752"/>
      <c r="BA129" s="752"/>
      <c r="BB129" s="752"/>
      <c r="BC129" s="752"/>
      <c r="BD129" s="752"/>
      <c r="BE129" s="753"/>
      <c r="BF129" s="770" t="s">
        <v>122</v>
      </c>
      <c r="BG129" s="771"/>
      <c r="BH129" s="771"/>
      <c r="BI129" s="771"/>
      <c r="BJ129" s="771"/>
      <c r="BK129" s="771"/>
      <c r="BL129" s="772"/>
      <c r="BM129" s="770">
        <v>17.149999999999999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476</v>
      </c>
      <c r="X130" s="777"/>
      <c r="Y130" s="777"/>
      <c r="Z130" s="778"/>
      <c r="AA130" s="779">
        <v>4308472</v>
      </c>
      <c r="AB130" s="780"/>
      <c r="AC130" s="780"/>
      <c r="AD130" s="780"/>
      <c r="AE130" s="781"/>
      <c r="AF130" s="782">
        <v>4098432</v>
      </c>
      <c r="AG130" s="780"/>
      <c r="AH130" s="780"/>
      <c r="AI130" s="780"/>
      <c r="AJ130" s="781"/>
      <c r="AK130" s="782">
        <v>3878026</v>
      </c>
      <c r="AL130" s="780"/>
      <c r="AM130" s="780"/>
      <c r="AN130" s="780"/>
      <c r="AO130" s="781"/>
      <c r="AP130" s="783"/>
      <c r="AQ130" s="784"/>
      <c r="AR130" s="784"/>
      <c r="AS130" s="784"/>
      <c r="AT130" s="785"/>
      <c r="AU130" s="233"/>
      <c r="AV130" s="233"/>
      <c r="AW130" s="233"/>
      <c r="AX130" s="751" t="s">
        <v>477</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478</v>
      </c>
      <c r="X131" s="761"/>
      <c r="Y131" s="761"/>
      <c r="Z131" s="762"/>
      <c r="AA131" s="763">
        <v>20368617</v>
      </c>
      <c r="AB131" s="764"/>
      <c r="AC131" s="764"/>
      <c r="AD131" s="764"/>
      <c r="AE131" s="765"/>
      <c r="AF131" s="766">
        <v>19907194</v>
      </c>
      <c r="AG131" s="764"/>
      <c r="AH131" s="764"/>
      <c r="AI131" s="764"/>
      <c r="AJ131" s="765"/>
      <c r="AK131" s="766">
        <v>20117045</v>
      </c>
      <c r="AL131" s="764"/>
      <c r="AM131" s="764"/>
      <c r="AN131" s="764"/>
      <c r="AO131" s="765"/>
      <c r="AP131" s="767"/>
      <c r="AQ131" s="768"/>
      <c r="AR131" s="768"/>
      <c r="AS131" s="768"/>
      <c r="AT131" s="769"/>
      <c r="AU131" s="233"/>
      <c r="AV131" s="233"/>
      <c r="AW131" s="233"/>
      <c r="AX131" s="729" t="s">
        <v>479</v>
      </c>
      <c r="AY131" s="730"/>
      <c r="AZ131" s="730"/>
      <c r="BA131" s="730"/>
      <c r="BB131" s="730"/>
      <c r="BC131" s="730"/>
      <c r="BD131" s="730"/>
      <c r="BE131" s="731"/>
      <c r="BF131" s="732">
        <v>33.200000000000003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480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481</v>
      </c>
      <c r="W132" s="742"/>
      <c r="X132" s="742"/>
      <c r="Y132" s="742"/>
      <c r="Z132" s="743"/>
      <c r="AA132" s="744">
        <v>5.2073491289999998</v>
      </c>
      <c r="AB132" s="745"/>
      <c r="AC132" s="745"/>
      <c r="AD132" s="745"/>
      <c r="AE132" s="746"/>
      <c r="AF132" s="747">
        <v>5.5221845930000004</v>
      </c>
      <c r="AG132" s="745"/>
      <c r="AH132" s="745"/>
      <c r="AI132" s="745"/>
      <c r="AJ132" s="746"/>
      <c r="AK132" s="747">
        <v>5.8629087919999998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482</v>
      </c>
      <c r="W133" s="721"/>
      <c r="X133" s="721"/>
      <c r="Y133" s="721"/>
      <c r="Z133" s="722"/>
      <c r="AA133" s="723">
        <v>5.9</v>
      </c>
      <c r="AB133" s="724"/>
      <c r="AC133" s="724"/>
      <c r="AD133" s="724"/>
      <c r="AE133" s="725"/>
      <c r="AF133" s="723">
        <v>5.6</v>
      </c>
      <c r="AG133" s="724"/>
      <c r="AH133" s="724"/>
      <c r="AI133" s="724"/>
      <c r="AJ133" s="725"/>
      <c r="AK133" s="723">
        <v>5.5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4c1zyy1sOWrY5Sqg5sLb6k5SAtVyDlFpcVfe1AQpLFXP9SJ8IIPGe500Essw3AzuVUv9/beEFm9UOaAy4rC+g==" saltValue="gpGTD6NM12t4bTqvUudaN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58" zoomScale="85" zoomScaleNormal="85" zoomScaleSheetLayoutView="85" workbookViewId="0">
      <selection activeCell="BD21" sqref="BD2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5R4Xi3taU441XkRu+y6w0/RHTTRWVZyKYAXdoDsrs+6e7g6BxU3jSNDPZb08yUU5qNp6GrslmOWSAuBajysuQ==" saltValue="jbsIiTQiiFogVDfqx0PL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hLJzUyFjbktoUla3UIKopTfVOtg7Q2MBR9DddTn6HI3UabQylAmdRTy0nRpXUxCp8Vfnyl8dJ6j91qbqXYfJQ==" saltValue="2czvsOP/Jg4FNQy+0gzz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election activeCell="F40" sqref="F40"/>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486</v>
      </c>
      <c r="AP7" s="272"/>
      <c r="AQ7" s="273" t="s">
        <v>487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488</v>
      </c>
      <c r="AQ8" s="279" t="s">
        <v>489</v>
      </c>
      <c r="AR8" s="280" t="s">
        <v>490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491</v>
      </c>
      <c r="AL9" s="1131"/>
      <c r="AM9" s="1131"/>
      <c r="AN9" s="1132"/>
      <c r="AO9" s="281">
        <v>7363537</v>
      </c>
      <c r="AP9" s="281">
        <v>89558</v>
      </c>
      <c r="AQ9" s="282">
        <v>73824</v>
      </c>
      <c r="AR9" s="283">
        <v>21.3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492</v>
      </c>
      <c r="AL10" s="1131"/>
      <c r="AM10" s="1131"/>
      <c r="AN10" s="1132"/>
      <c r="AO10" s="284">
        <v>33</v>
      </c>
      <c r="AP10" s="284">
        <v>0</v>
      </c>
      <c r="AQ10" s="285">
        <v>6244</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493</v>
      </c>
      <c r="AL11" s="1131"/>
      <c r="AM11" s="1131"/>
      <c r="AN11" s="1132"/>
      <c r="AO11" s="284">
        <v>250284</v>
      </c>
      <c r="AP11" s="284">
        <v>3044</v>
      </c>
      <c r="AQ11" s="285">
        <v>1048</v>
      </c>
      <c r="AR11" s="286">
        <v>190.5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494</v>
      </c>
      <c r="AL12" s="1131"/>
      <c r="AM12" s="1131"/>
      <c r="AN12" s="1132"/>
      <c r="AO12" s="284" t="s">
        <v>495</v>
      </c>
      <c r="AP12" s="284" t="s">
        <v>495</v>
      </c>
      <c r="AQ12" s="285">
        <v>8</v>
      </c>
      <c r="AR12" s="286" t="s">
        <v>495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496</v>
      </c>
      <c r="AL13" s="1131"/>
      <c r="AM13" s="1131"/>
      <c r="AN13" s="1132"/>
      <c r="AO13" s="284">
        <v>182989</v>
      </c>
      <c r="AP13" s="284">
        <v>2226</v>
      </c>
      <c r="AQ13" s="285">
        <v>2350</v>
      </c>
      <c r="AR13" s="286">
        <v>-5.3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497</v>
      </c>
      <c r="AL14" s="1131"/>
      <c r="AM14" s="1131"/>
      <c r="AN14" s="1132"/>
      <c r="AO14" s="284">
        <v>142259</v>
      </c>
      <c r="AP14" s="284">
        <v>1730</v>
      </c>
      <c r="AQ14" s="285">
        <v>1698</v>
      </c>
      <c r="AR14" s="286">
        <v>1.9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498</v>
      </c>
      <c r="AL15" s="1134"/>
      <c r="AM15" s="1134"/>
      <c r="AN15" s="1135"/>
      <c r="AO15" s="284">
        <v>-118000</v>
      </c>
      <c r="AP15" s="284">
        <v>-1435</v>
      </c>
      <c r="AQ15" s="285">
        <v>-3564</v>
      </c>
      <c r="AR15" s="286">
        <v>-59.7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7821102</v>
      </c>
      <c r="AP16" s="284">
        <v>95123</v>
      </c>
      <c r="AQ16" s="285">
        <v>81608</v>
      </c>
      <c r="AR16" s="286">
        <v>16.600000000000001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503</v>
      </c>
      <c r="AL21" s="1137"/>
      <c r="AM21" s="1137"/>
      <c r="AN21" s="1138"/>
      <c r="AO21" s="297">
        <v>9.1199999999999992</v>
      </c>
      <c r="AP21" s="298">
        <v>7.59</v>
      </c>
      <c r="AQ21" s="299">
        <v>1.53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504</v>
      </c>
      <c r="AL22" s="1137"/>
      <c r="AM22" s="1137"/>
      <c r="AN22" s="1138"/>
      <c r="AO22" s="302">
        <v>100.1</v>
      </c>
      <c r="AP22" s="303">
        <v>98.2</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486</v>
      </c>
      <c r="AP30" s="272"/>
      <c r="AQ30" s="273" t="s">
        <v>487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488</v>
      </c>
      <c r="AQ31" s="279" t="s">
        <v>489</v>
      </c>
      <c r="AR31" s="280" t="s">
        <v>490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508</v>
      </c>
      <c r="AL32" s="1121"/>
      <c r="AM32" s="1121"/>
      <c r="AN32" s="1122"/>
      <c r="AO32" s="312">
        <v>4542599</v>
      </c>
      <c r="AP32" s="312">
        <v>55249</v>
      </c>
      <c r="AQ32" s="313">
        <v>42992</v>
      </c>
      <c r="AR32" s="314">
        <v>28.5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509</v>
      </c>
      <c r="AL33" s="1121"/>
      <c r="AM33" s="1121"/>
      <c r="AN33" s="1122"/>
      <c r="AO33" s="312" t="s">
        <v>495</v>
      </c>
      <c r="AP33" s="312" t="s">
        <v>495</v>
      </c>
      <c r="AQ33" s="313" t="s">
        <v>495</v>
      </c>
      <c r="AR33" s="314" t="s">
        <v>495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510</v>
      </c>
      <c r="AL34" s="1121"/>
      <c r="AM34" s="1121"/>
      <c r="AN34" s="1122"/>
      <c r="AO34" s="312" t="s">
        <v>495</v>
      </c>
      <c r="AP34" s="312" t="s">
        <v>495</v>
      </c>
      <c r="AQ34" s="313">
        <v>43</v>
      </c>
      <c r="AR34" s="314" t="s">
        <v>495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511</v>
      </c>
      <c r="AL35" s="1121"/>
      <c r="AM35" s="1121"/>
      <c r="AN35" s="1122"/>
      <c r="AO35" s="312">
        <v>1136749</v>
      </c>
      <c r="AP35" s="312">
        <v>13826</v>
      </c>
      <c r="AQ35" s="313">
        <v>11969</v>
      </c>
      <c r="AR35" s="314">
        <v>15.5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512</v>
      </c>
      <c r="AL36" s="1121"/>
      <c r="AM36" s="1121"/>
      <c r="AN36" s="1122"/>
      <c r="AO36" s="312" t="s">
        <v>495</v>
      </c>
      <c r="AP36" s="312" t="s">
        <v>495</v>
      </c>
      <c r="AQ36" s="313">
        <v>2138</v>
      </c>
      <c r="AR36" s="314" t="s">
        <v>495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513</v>
      </c>
      <c r="AL37" s="1121"/>
      <c r="AM37" s="1121"/>
      <c r="AN37" s="1122"/>
      <c r="AO37" s="312" t="s">
        <v>495</v>
      </c>
      <c r="AP37" s="312" t="s">
        <v>495</v>
      </c>
      <c r="AQ37" s="313">
        <v>592</v>
      </c>
      <c r="AR37" s="314" t="s">
        <v>495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514</v>
      </c>
      <c r="AL38" s="1124"/>
      <c r="AM38" s="1124"/>
      <c r="AN38" s="1125"/>
      <c r="AO38" s="315" t="s">
        <v>495</v>
      </c>
      <c r="AP38" s="315" t="s">
        <v>495</v>
      </c>
      <c r="AQ38" s="316">
        <v>2</v>
      </c>
      <c r="AR38" s="304" t="s">
        <v>495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515</v>
      </c>
      <c r="AL39" s="1124"/>
      <c r="AM39" s="1124"/>
      <c r="AN39" s="1125"/>
      <c r="AO39" s="312">
        <v>-621878</v>
      </c>
      <c r="AP39" s="312">
        <v>-7563</v>
      </c>
      <c r="AQ39" s="313">
        <v>-5777</v>
      </c>
      <c r="AR39" s="314">
        <v>30.9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516</v>
      </c>
      <c r="AL40" s="1121"/>
      <c r="AM40" s="1121"/>
      <c r="AN40" s="1122"/>
      <c r="AO40" s="312">
        <v>-3878026</v>
      </c>
      <c r="AP40" s="312">
        <v>-47166</v>
      </c>
      <c r="AQ40" s="313">
        <v>-36457</v>
      </c>
      <c r="AR40" s="314">
        <v>29.4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1179444</v>
      </c>
      <c r="AP41" s="312">
        <v>14345</v>
      </c>
      <c r="AQ41" s="313">
        <v>15502</v>
      </c>
      <c r="AR41" s="314">
        <v>-7.5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486</v>
      </c>
      <c r="AN49" s="1115" t="s">
        <v>519</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520</v>
      </c>
      <c r="AO50" s="329" t="s">
        <v>521</v>
      </c>
      <c r="AP50" s="330" t="s">
        <v>522</v>
      </c>
      <c r="AQ50" s="331" t="s">
        <v>523</v>
      </c>
      <c r="AR50" s="332" t="s">
        <v>524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4949709</v>
      </c>
      <c r="AN51" s="334">
        <v>58930</v>
      </c>
      <c r="AO51" s="335">
        <v>-0.5</v>
      </c>
      <c r="AP51" s="336">
        <v>70166</v>
      </c>
      <c r="AQ51" s="337">
        <v>1.4</v>
      </c>
      <c r="AR51" s="338">
        <v>-1.9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2669965</v>
      </c>
      <c r="AN52" s="342">
        <v>31788</v>
      </c>
      <c r="AO52" s="343">
        <v>35.9</v>
      </c>
      <c r="AP52" s="344">
        <v>36115</v>
      </c>
      <c r="AQ52" s="345">
        <v>-6.2</v>
      </c>
      <c r="AR52" s="346">
        <v>42.1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5103391</v>
      </c>
      <c r="AN53" s="334">
        <v>60894</v>
      </c>
      <c r="AO53" s="335">
        <v>3.3</v>
      </c>
      <c r="AP53" s="336">
        <v>70329</v>
      </c>
      <c r="AQ53" s="337">
        <v>0.2</v>
      </c>
      <c r="AR53" s="338">
        <v>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2501417</v>
      </c>
      <c r="AN54" s="342">
        <v>29847</v>
      </c>
      <c r="AO54" s="343">
        <v>-6.1</v>
      </c>
      <c r="AP54" s="344">
        <v>39403</v>
      </c>
      <c r="AQ54" s="345">
        <v>9.1</v>
      </c>
      <c r="AR54" s="346">
        <v>-15.2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5243775</v>
      </c>
      <c r="AN55" s="334">
        <v>63094</v>
      </c>
      <c r="AO55" s="335">
        <v>3.6</v>
      </c>
      <c r="AP55" s="336">
        <v>54225</v>
      </c>
      <c r="AQ55" s="337">
        <v>-22.9</v>
      </c>
      <c r="AR55" s="338">
        <v>26.5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2192061</v>
      </c>
      <c r="AN56" s="342">
        <v>26375</v>
      </c>
      <c r="AO56" s="343">
        <v>-11.6</v>
      </c>
      <c r="AP56" s="344">
        <v>27337</v>
      </c>
      <c r="AQ56" s="345">
        <v>-30.6</v>
      </c>
      <c r="AR56" s="346">
        <v>19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4906095</v>
      </c>
      <c r="AN57" s="334">
        <v>59038</v>
      </c>
      <c r="AO57" s="335">
        <v>-6.4</v>
      </c>
      <c r="AP57" s="336">
        <v>54016</v>
      </c>
      <c r="AQ57" s="337">
        <v>-0.4</v>
      </c>
      <c r="AR57" s="338">
        <v>-6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2040793</v>
      </c>
      <c r="AN58" s="342">
        <v>24558</v>
      </c>
      <c r="AO58" s="343">
        <v>-6.9</v>
      </c>
      <c r="AP58" s="344">
        <v>28078</v>
      </c>
      <c r="AQ58" s="345">
        <v>2.7</v>
      </c>
      <c r="AR58" s="346">
        <v>-9.6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4037300</v>
      </c>
      <c r="AN59" s="334">
        <v>49103</v>
      </c>
      <c r="AO59" s="335">
        <v>-16.8</v>
      </c>
      <c r="AP59" s="336">
        <v>52786</v>
      </c>
      <c r="AQ59" s="337">
        <v>-2.2999999999999998</v>
      </c>
      <c r="AR59" s="338">
        <v>-14.5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2265704</v>
      </c>
      <c r="AN60" s="342">
        <v>27556</v>
      </c>
      <c r="AO60" s="343">
        <v>12.2</v>
      </c>
      <c r="AP60" s="344">
        <v>28742</v>
      </c>
      <c r="AQ60" s="345">
        <v>2.4</v>
      </c>
      <c r="AR60" s="346">
        <v>9.8000000000000007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4848054</v>
      </c>
      <c r="AN61" s="349">
        <v>58212</v>
      </c>
      <c r="AO61" s="350">
        <v>-3.4</v>
      </c>
      <c r="AP61" s="351">
        <v>60304</v>
      </c>
      <c r="AQ61" s="352">
        <v>-4.8</v>
      </c>
      <c r="AR61" s="338">
        <v>1.4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2333988</v>
      </c>
      <c r="AN62" s="342">
        <v>28025</v>
      </c>
      <c r="AO62" s="343">
        <v>4.7</v>
      </c>
      <c r="AP62" s="344">
        <v>31935</v>
      </c>
      <c r="AQ62" s="345">
        <v>-4.5</v>
      </c>
      <c r="AR62" s="346">
        <v>9.1999999999999993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h8f9aosWVyOdlQUDPcWHibv0XOrmgqe8wWO8R9cx05vySciRuGGwfqlV4B08GVWYp9+NImx/DjndEvVqo6iWg==" saltValue="Pd5a/HsVc3gh6TlfzqNF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election activeCell="BK99" sqref="BK99"/>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483</v>
      </c>
    </row>
    <row r="120" spans="125:125" ht="13.5" hidden="1" customHeight="1" x14ac:dyDescent="0.15"/>
    <row r="121" spans="125:125" ht="13.5" hidden="1" customHeight="1" x14ac:dyDescent="0.15">
      <c r="DU121" s="259"/>
    </row>
  </sheetData>
  <sheetProtection algorithmName="SHA-512" hashValue="FRV0l0Hfu3lwLbVuqHPNEMzwd66ofnrjZScS90DSRpnv8SGfhL/U8cQUgQZFYQ5jCAZuRckVs3K+LP6Cq+i1XA==" saltValue="h7YDY2zbUzhE7YJED6j7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3" zoomScale="70" zoomScaleNormal="70" zoomScaleSheetLayoutView="55" workbookViewId="0">
      <selection activeCell="CZ99" sqref="CZ99"/>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483</v>
      </c>
    </row>
  </sheetData>
  <sheetProtection algorithmName="SHA-512" hashValue="vDWxdqsN4xl3QDOaUAae5VrTAUJtI7WuJpWlZDtN4Lo2RgoBW+AijAtJlGkdwT1aYEZUc/Le5uWv+j7FRmktvg==" saltValue="k1/sSJpWX22T6QbjeZ/0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3" zoomScale="70" zoomScaleNormal="70" zoomScaleSheetLayoutView="100" workbookViewId="0">
      <selection activeCell="P45" sqref="P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39" t="s">
        <v>3</v>
      </c>
      <c r="D47" s="1139"/>
      <c r="E47" s="1140"/>
      <c r="F47" s="11">
        <v>14.92</v>
      </c>
      <c r="G47" s="12">
        <v>13.29</v>
      </c>
      <c r="H47" s="12">
        <v>14.62</v>
      </c>
      <c r="I47" s="12">
        <v>18.93</v>
      </c>
      <c r="J47" s="13">
        <v>20.350000000000001</v>
      </c>
    </row>
    <row r="48" spans="2:10" ht="57.75" customHeight="1" x14ac:dyDescent="0.15">
      <c r="B48" s="14"/>
      <c r="C48" s="1141" t="s">
        <v>4</v>
      </c>
      <c r="D48" s="1141"/>
      <c r="E48" s="1142"/>
      <c r="F48" s="15">
        <v>5.18</v>
      </c>
      <c r="G48" s="16">
        <v>5.0999999999999996</v>
      </c>
      <c r="H48" s="16">
        <v>10.39</v>
      </c>
      <c r="I48" s="16">
        <v>7.38</v>
      </c>
      <c r="J48" s="17">
        <v>5.37</v>
      </c>
    </row>
    <row r="49" spans="2:10" ht="57.75" customHeight="1" thickBot="1" x14ac:dyDescent="0.2">
      <c r="B49" s="18"/>
      <c r="C49" s="1143" t="s">
        <v>5</v>
      </c>
      <c r="D49" s="1143"/>
      <c r="E49" s="1144"/>
      <c r="F49" s="19" t="s">
        <v>538</v>
      </c>
      <c r="G49" s="20" t="s">
        <v>539</v>
      </c>
      <c r="H49" s="20">
        <v>4.4800000000000004</v>
      </c>
      <c r="I49" s="20" t="s">
        <v>540</v>
      </c>
      <c r="J49" s="21" t="s">
        <v>541</v>
      </c>
    </row>
    <row r="50" spans="2:10" x14ac:dyDescent="0.15"/>
  </sheetData>
  <sheetProtection algorithmName="SHA-512" hashValue="+5EkAIut/M+aQM+CtGho4Pvtzhvtmx1drOCz91J2oYjlPLYvu+u9HRqDdfVycCXjR9ZlQmmOXnKNJQaOORpCyQ==" saltValue="IxuUV0mQh8uLstMlSOCj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0201211</cp:lastModifiedBy>
  <cp:lastPrinted>2025-03-12T04:29:55Z</cp:lastPrinted>
  <dcterms:created xsi:type="dcterms:W3CDTF">2025-02-19T05:21:46Z</dcterms:created>
  <dcterms:modified xsi:type="dcterms:W3CDTF">2025-10-03T05:27:51Z</dcterms:modified>
  <cp:category/>
</cp:coreProperties>
</file>