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1普通会計\R3財政状況資料集\07県HP掲載用\合体版\"/>
    </mc:Choice>
  </mc:AlternateContent>
  <bookViews>
    <workbookView xWindow="0" yWindow="0" windowWidth="19200" windowHeight="1102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8"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alcChain>
</file>

<file path=xl/sharedStrings.xml><?xml version="1.0" encoding="utf-8"?>
<sst xmlns="http://schemas.openxmlformats.org/spreadsheetml/2006/main" count="1168" uniqueCount="678">
  <si>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</si>
  <si>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</si>
  <si>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</si>
  <si>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</si>
  <si>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</si>
  <si>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</si>
  <si>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</si>
  <si>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</si>
  <si>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</si>
  <si>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</si>
  <si>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</si>
  <si>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</si>
  <si>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</si>
  <si>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</si>
  <si>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</si>
  <si>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</si>
  <si>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</si>
  <si>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</si>
  <si>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</si>
  <si>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</si>
  <si>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</si>
  <si>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</si>
  <si>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</si>
  <si>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</si>
  <si>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</si>
  <si>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</si>
  <si>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</si>
  <si>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</si>
  <si>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</si>
  <si>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</si>
  <si>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</si>
  <si>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</si>
  <si>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</si>
  <si>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</si>
  <si>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</si>
  <si>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</si>
  <si>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</si>
  <si>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</si>
  <si>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</si>
  <si>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</si>
  <si>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</si>
  <si>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</si>
  <si>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</si>
  <si>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</si>
  <si>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</si>
  <si>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</si>
  <si>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</si>
  <si>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</si>
  <si>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</si>
  <si>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</si>
  <si>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</si>
  <si>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</si>
  <si>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</si>
  <si>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</si>
  <si>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</si>
  <si>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</si>
  <si>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</si>
  <si>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</si>
  <si>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</si>
  <si>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</si>
  <si>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</si>
  <si>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</si>
  <si>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</si>
  <si>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</si>
  <si>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</si>
  <si>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</si>
  <si>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</si>
  <si>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</si>
  <si>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</si>
  <si>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</si>
  <si>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</si>
  <si>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</si>
  <si>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</si>
  <si>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</si>
  <si>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</si>
  <si>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</si>
  <si>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</si>
  <si>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</si>
  <si>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</si>
  <si>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</si>
  <si>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</si>
  <si>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</si>
  <si>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</si>
  <si>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</si>
  <si>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</si>
  <si>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</si>
  <si>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</si>
  <si>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</si>
  <si>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</si>
  <si>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</si>
  <si>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</si>
  <si>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</si>
  <si>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</si>
  <si>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</si>
  <si>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</si>
  <si>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</si>
  <si>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</si>
  <si>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</si>
  <si>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中津市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</si>
  <si>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</si>
  <si>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</si>
  <si>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</si>
  <si>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</si>
  <si>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</si>
  <si>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</si>
  <si>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</si>
  <si>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</si>
  <si>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</si>
  <si>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</si>
  <si>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</si>
  <si>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</si>
  <si>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</si>
  <si>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</si>
  <si>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</si>
  <si>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</si>
  <si>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</si>
  <si>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</si>
  <si>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</si>
  <si>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</si>
  <si>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</si>
  <si>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</si>
  <si>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</si>
  <si>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</si>
  <si>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</si>
  <si>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</si>
  <si>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</si>
  <si>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</si>
  <si>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</si>
  <si>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</si>
  <si>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</si>
  <si>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</si>
  <si>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</si>
  <si>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</si>
  <si>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</si>
  <si>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</si>
  <si>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</si>
  <si>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</si>
  <si>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</si>
  <si>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</si>
  <si>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</si>
  <si>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</si>
  <si>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</si>
  <si>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</si>
  <si>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</si>
  <si>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</si>
  <si>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</si>
  <si>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</si>
  <si>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</si>
  <si>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</si>
  <si>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</si>
  <si>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</si>
  <si>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</si>
  <si>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診療所事業会計</t>
    <phoneticPr fontId="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</si>
  <si>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</si>
  <si>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</si>
  <si>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</si>
  <si>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</si>
  <si>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</si>
  <si>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</si>
  <si>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</si>
  <si>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</si>
  <si>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</si>
  <si>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</si>
  <si>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</si>
  <si>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</si>
  <si>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</si>
  <si>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</si>
  <si>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</si>
  <si>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</si>
  <si>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</si>
  <si>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</si>
  <si>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</si>
  <si>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</si>
  <si>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</si>
  <si>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</si>
  <si>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</si>
  <si>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</si>
  <si>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</si>
  <si>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</si>
  <si>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</si>
  <si>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</si>
  <si>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</si>
  <si>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</si>
  <si>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</si>
  <si>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</si>
  <si>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</si>
  <si>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</si>
  <si>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</si>
  <si>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</si>
  <si>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</si>
  <si>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</si>
  <si>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</si>
  <si>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</si>
  <si>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</si>
  <si>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</si>
  <si>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</si>
  <si>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</si>
  <si>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</si>
  <si>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</si>
  <si>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</si>
  <si>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</si>
  <si>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</si>
  <si>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</si>
  <si>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</si>
  <si>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</si>
  <si>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</si>
  <si>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</si>
  <si>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</si>
  <si>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</si>
  <si>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</si>
  <si>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</si>
  <si>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</si>
  <si>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</si>
  <si>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</si>
  <si>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</si>
  <si>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</si>
  <si>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大分県中津市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</si>
  <si>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</si>
  <si>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</si>
  <si>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</si>
  <si>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</si>
  <si>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</si>
  <si>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</si>
  <si>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</si>
  <si>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</si>
  <si>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</si>
  <si>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</si>
  <si>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</si>
  <si>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</si>
  <si>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</si>
  <si>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</si>
  <si>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</si>
  <si>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</si>
  <si>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</si>
  <si>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</si>
  <si>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</si>
  <si>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</si>
  <si>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</si>
  <si>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</si>
  <si>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</si>
  <si>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</si>
  <si>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</si>
  <si>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</si>
  <si>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</si>
  <si>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</si>
  <si>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</si>
  <si>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</si>
  <si>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</si>
  <si>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</si>
  <si>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</si>
  <si>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</si>
  <si>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</si>
  <si>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</si>
  <si>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</si>
  <si>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</si>
  <si>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</si>
  <si>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</si>
  <si>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</si>
  <si>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</si>
  <si>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</si>
  <si>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</si>
  <si>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</si>
  <si>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</si>
  <si>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</si>
  <si>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</si>
  <si>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</si>
  <si>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</si>
  <si>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</si>
  <si>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</si>
  <si>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</si>
  <si>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</si>
  <si>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</si>
  <si>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</si>
  <si>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</si>
  <si>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</si>
  <si>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</si>
  <si>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</si>
  <si>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</si>
  <si>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</si>
  <si>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</si>
  <si>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</si>
  <si>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</si>
  <si>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</si>
  <si>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</si>
  <si>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</si>
  <si>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</si>
  <si>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</si>
  <si>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</si>
  <si>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</si>
  <si>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</si>
  <si>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</si>
  <si>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</si>
  <si>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</si>
  <si>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</si>
  <si>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</si>
  <si>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</si>
  <si>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</si>
  <si>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</si>
  <si>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</si>
  <si>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</si>
  <si>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</si>
  <si>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</si>
  <si>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</si>
  <si>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</si>
  <si>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</si>
  <si>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</si>
  <si>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</si>
  <si>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</si>
  <si>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</si>
  <si>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</si>
  <si>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</si>
  <si>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</si>
  <si>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</si>
  <si>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</si>
  <si>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</si>
  <si>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</si>
  <si>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</si>
  <si>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</si>
  <si>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</si>
  <si>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</si>
  <si>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</si>
  <si>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</si>
  <si>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</si>
  <si>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</si>
  <si>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</si>
  <si>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</si>
  <si>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</si>
  <si>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</si>
  <si>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</si>
  <si>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</si>
  <si>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</si>
  <si>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</si>
  <si>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</si>
  <si>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</si>
  <si>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</si>
  <si>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</si>
  <si>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</si>
  <si>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</si>
  <si>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</si>
  <si>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</si>
  <si>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</si>
  <si>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</si>
  <si>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</si>
  <si>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</si>
  <si>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その他</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</si>
  <si>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</si>
  <si>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</si>
  <si>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</si>
  <si>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</si>
  <si>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</si>
  <si>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</si>
  <si>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</si>
  <si>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</si>
  <si>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</si>
  <si>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</si>
  <si>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</si>
  <si>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</si>
  <si>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</si>
  <si>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</si>
  <si>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</si>
  <si>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</si>
  <si>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</si>
  <si>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</si>
  <si>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</si>
  <si>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</si>
  <si>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</si>
  <si>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</si>
  <si>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</si>
  <si>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</si>
  <si>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大分県中津市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</si>
  <si>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</si>
  <si>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</si>
  <si>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</si>
  <si>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</si>
  <si>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</si>
  <si>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</si>
  <si>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</si>
  <si>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</si>
  <si>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</si>
  <si>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</si>
  <si>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</si>
  <si>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</si>
  <si>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</si>
  <si>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</si>
  <si>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</si>
  <si>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</si>
  <si>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</si>
  <si>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</si>
  <si>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</si>
  <si>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</si>
  <si>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</si>
  <si>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</si>
  <si>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</si>
  <si>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</si>
  <si>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</si>
  <si>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</si>
  <si>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</si>
  <si>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</si>
  <si>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</si>
  <si>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</si>
  <si>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</si>
  <si>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</si>
  <si>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</si>
  <si>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</si>
  <si>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</si>
  <si>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</si>
  <si>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</si>
  <si>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介護保険事業特別会計（保険事業勘定）</t>
    <phoneticPr fontId="5"/>
  </si>
  <si>
    <t>介護保険事業特別会計（サービス事業勘定）</t>
    <phoneticPr fontId="5"/>
  </si>
  <si>
    <t>後期高齢者医療特別会計</t>
    <phoneticPr fontId="5"/>
  </si>
  <si>
    <t>水道事業会計</t>
    <phoneticPr fontId="5"/>
  </si>
  <si>
    <t>法適用企業</t>
    <phoneticPr fontId="5"/>
  </si>
  <si>
    <t>下水道事業会計（公共下水道事業）</t>
    <phoneticPr fontId="5"/>
  </si>
  <si>
    <t>法適用企業</t>
    <phoneticPr fontId="5"/>
  </si>
  <si>
    <t>下水道事業会計（特定環境保全公共下水道事業）</t>
    <phoneticPr fontId="5"/>
  </si>
  <si>
    <t>病院事業会計</t>
    <phoneticPr fontId="5"/>
  </si>
  <si>
    <t>法適用企業</t>
    <phoneticPr fontId="5"/>
  </si>
  <si>
    <t>診療所事業会計</t>
    <phoneticPr fontId="5"/>
  </si>
  <si>
    <t>農業集落排水事業特別会計</t>
    <phoneticPr fontId="5"/>
  </si>
  <si>
    <t>法非適用企業</t>
    <phoneticPr fontId="5"/>
  </si>
  <si>
    <t>小規模集合排水事業特別会計</t>
    <phoneticPr fontId="5"/>
  </si>
  <si>
    <t>法非適用企業</t>
    <phoneticPr fontId="5"/>
  </si>
  <si>
    <t>サイクリングターミナル事業特別会計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</si>
  <si>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</si>
  <si>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</si>
  <si>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</si>
  <si>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</si>
  <si>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</si>
  <si>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</si>
  <si>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</si>
  <si>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</si>
  <si>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</si>
  <si>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</si>
  <si>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</si>
  <si>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</si>
  <si>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</si>
  <si>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</si>
  <si>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</si>
  <si>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</si>
  <si>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</si>
  <si>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</si>
  <si>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</si>
  <si>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</si>
  <si>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</si>
  <si>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</si>
  <si>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</si>
  <si>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</si>
  <si>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</si>
  <si>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</si>
  <si>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</si>
  <si>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</si>
  <si>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</si>
  <si>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</si>
  <si>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</si>
  <si>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</si>
  <si>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</si>
  <si>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</si>
  <si>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</si>
  <si>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</si>
  <si>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</si>
  <si>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</si>
  <si>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</si>
  <si>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</si>
  <si>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</si>
  <si>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</si>
  <si>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</si>
  <si>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</si>
  <si>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</si>
  <si>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</si>
  <si>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</si>
  <si>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</si>
  <si>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</si>
  <si>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</si>
  <si>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</si>
  <si>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</si>
  <si>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</si>
  <si>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</si>
  <si>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</si>
  <si>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</si>
  <si>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</si>
  <si>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</si>
  <si>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</si>
  <si>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</si>
  <si>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</si>
  <si>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</si>
  <si>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</si>
  <si>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</si>
  <si>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</si>
  <si>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</si>
  <si>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</si>
  <si>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</si>
  <si>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</si>
  <si>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</si>
  <si>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</si>
  <si>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</si>
  <si>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</si>
  <si>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</si>
  <si>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</si>
  <si>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</si>
  <si>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</si>
  <si>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</si>
  <si>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</si>
  <si>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</si>
  <si>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</si>
  <si>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</si>
  <si>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</si>
  <si>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</si>
  <si>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</si>
  <si>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</si>
  <si>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</si>
  <si>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</si>
  <si>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</si>
  <si>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</si>
  <si>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</si>
  <si>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</si>
  <si>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</si>
  <si>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</si>
  <si>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</si>
  <si>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</si>
  <si>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</si>
  <si>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</si>
  <si>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</si>
  <si>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</si>
  <si>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</si>
  <si>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</si>
  <si>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</si>
  <si>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</si>
  <si>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</si>
  <si>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</si>
  <si>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</si>
  <si>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</si>
  <si>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</si>
  <si>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</si>
  <si>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</si>
  <si>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</si>
  <si>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</si>
  <si>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</si>
  <si>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</si>
  <si>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</si>
  <si>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</si>
  <si>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</si>
  <si>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</si>
  <si>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</si>
  <si>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</si>
  <si>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</si>
  <si>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</si>
  <si>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</si>
  <si>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</si>
  <si>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</si>
  <si>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</si>
  <si>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</si>
  <si>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</si>
  <si>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</si>
  <si>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</si>
  <si>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</si>
  <si>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</si>
  <si>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</si>
  <si>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</si>
  <si>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</si>
  <si>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</si>
  <si>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</si>
  <si>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</si>
  <si>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</si>
  <si>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</si>
  <si>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</si>
  <si>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</si>
  <si>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</si>
  <si>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</si>
  <si>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</si>
  <si>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</si>
  <si>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</si>
  <si>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</si>
  <si>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</si>
  <si>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</si>
  <si>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</si>
  <si>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</si>
  <si>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</si>
  <si>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</si>
  <si>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</si>
  <si>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</si>
  <si>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</si>
  <si>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</si>
  <si>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</si>
  <si>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</si>
  <si>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</si>
  <si>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</si>
  <si>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2.95</t>
  </si>
  <si>
    <t>▲ 3.41</t>
  </si>
  <si>
    <t>▲ 5.37</t>
  </si>
  <si>
    <t>▲ 3.96</t>
  </si>
  <si>
    <t>診療所事業会計</t>
  </si>
  <si>
    <t>▲ 0.01</t>
  </si>
  <si>
    <t>一般会計</t>
  </si>
  <si>
    <t>病院事業会計</t>
  </si>
  <si>
    <t>水道事業会計</t>
  </si>
  <si>
    <t>下水道事業会計（公共下水道事業）</t>
  </si>
  <si>
    <t>国民健康保険事業特別会計（事業勘定）</t>
  </si>
  <si>
    <t>介護保険事業特別会計（保険事業勘定）</t>
  </si>
  <si>
    <t>下水道事業会計（特定環境保全公共下水道事業）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</si>
  <si>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</si>
  <si>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</si>
  <si>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</si>
  <si>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</si>
  <si>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</si>
  <si>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</si>
  <si>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</si>
  <si>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</si>
  <si>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</si>
  <si>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</si>
  <si>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</si>
  <si>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</si>
  <si>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</si>
  <si>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</si>
  <si>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</si>
  <si>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</si>
  <si>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</si>
  <si>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</si>
  <si>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</si>
  <si>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</si>
  <si>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</si>
  <si>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</si>
  <si>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</si>
  <si>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</si>
  <si>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</si>
  <si>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中津市土地開発公社</t>
    <phoneticPr fontId="2"/>
  </si>
  <si>
    <t>-</t>
    <phoneticPr fontId="2"/>
  </si>
  <si>
    <t>（有）はばたき</t>
    <phoneticPr fontId="2"/>
  </si>
  <si>
    <t>-</t>
    <phoneticPr fontId="2"/>
  </si>
  <si>
    <t>-</t>
    <phoneticPr fontId="2"/>
  </si>
  <si>
    <t>-</t>
    <phoneticPr fontId="2"/>
  </si>
  <si>
    <t>（有）西谷温泉</t>
    <phoneticPr fontId="2"/>
  </si>
  <si>
    <t>-</t>
    <phoneticPr fontId="2"/>
  </si>
  <si>
    <t>（社）農業公社やまくに</t>
    <phoneticPr fontId="2"/>
  </si>
  <si>
    <t>-</t>
    <phoneticPr fontId="2"/>
  </si>
  <si>
    <t>-</t>
    <phoneticPr fontId="2"/>
  </si>
  <si>
    <t>-</t>
    <phoneticPr fontId="2"/>
  </si>
  <si>
    <t>（株）道の駅なかつ</t>
    <phoneticPr fontId="2"/>
  </si>
  <si>
    <t>（株）農業生産法人やまくに</t>
    <phoneticPr fontId="2"/>
  </si>
  <si>
    <t>-</t>
    <phoneticPr fontId="2"/>
  </si>
  <si>
    <t>-</t>
    <phoneticPr fontId="2"/>
  </si>
  <si>
    <t>地域振興基金</t>
    <phoneticPr fontId="5"/>
  </si>
  <si>
    <t>福祉振興基金</t>
    <phoneticPr fontId="5"/>
  </si>
  <si>
    <t>中津市拠点基金</t>
    <phoneticPr fontId="5"/>
  </si>
  <si>
    <t>公共施設等整備基金</t>
    <phoneticPr fontId="5"/>
  </si>
  <si>
    <t>育英基金</t>
    <phoneticPr fontId="5"/>
  </si>
  <si>
    <t>-</t>
    <phoneticPr fontId="2"/>
  </si>
  <si>
    <t>-</t>
    <phoneticPr fontId="2"/>
  </si>
  <si>
    <t>-</t>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</si>
  <si>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</si>
  <si>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</si>
  <si>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</si>
  <si>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</si>
  <si>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</si>
  <si>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t>
    <phoneticPr fontId="2"/>
  </si>
  <si>
    <t>-</t>
    <phoneticPr fontId="2"/>
  </si>
  <si>
    <t>なかつ情報通信開発センター（株）</t>
    <phoneticPr fontId="2"/>
  </si>
  <si>
    <t xml:space="preserve">※8：職員の状況については、令和3年地方公務員給与実態調査に基づいている。 </t>
    <phoneticPr fontId="2"/>
  </si>
  <si>
    <t>-</t>
    <phoneticPr fontId="2"/>
  </si>
  <si>
    <t>-</t>
    <phoneticPr fontId="2"/>
  </si>
  <si>
    <t>-</t>
    <phoneticPr fontId="2"/>
  </si>
  <si>
    <t>-</t>
    <phoneticPr fontId="2"/>
  </si>
  <si>
    <t>-</t>
    <phoneticPr fontId="2"/>
  </si>
  <si>
    <t>-</t>
    <phoneticPr fontId="2"/>
  </si>
  <si>
    <t>-</t>
    <phoneticPr fontId="2"/>
  </si>
  <si>
    <t>-</t>
    <phoneticPr fontId="2"/>
  </si>
  <si>
    <t>基金から122百万円繰入</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</si>
  <si>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</si>
  <si>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</si>
  <si>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</si>
  <si>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交付税算入率の高い旧合併特例事業債などのいわゆる「優良債」を活用して建設事業を実施してきたが、旧合併特例事業債は発行期限を迎え、「優良債」以外の起債が占める割合が年々増加していたことで、地方債現在高等における基準財政需要額算入見込額が減少し、将来負担比率は類似団体平均値よりも高い数値で推移してきた。令和3年度においては、令和2年度から起債発行額の減により4.4ポイント改善したが、類似団体平均値よりも高い数値であるため、安定した財政運営と強い行政基盤を確立するとともに、公共施設等に関する各種方針の検討状況や計画の策定状況に合わせて、個別施設計画や長寿命化計画を柔軟に見直し、公共施設における行政サービスの最適化を図る必要がある。</t>
    <rPh sb="93" eb="96">
      <t>チホウサイ</t>
    </rPh>
    <rPh sb="96" eb="98">
      <t>ゲンザイ</t>
    </rPh>
    <rPh sb="98" eb="99">
      <t>ダカ</t>
    </rPh>
    <rPh sb="99" eb="100">
      <t>トウ</t>
    </rPh>
    <rPh sb="104" eb="106">
      <t>キジュン</t>
    </rPh>
    <rPh sb="106" eb="108">
      <t>ザイセイ</t>
    </rPh>
    <rPh sb="108" eb="110">
      <t>ジュヨウ</t>
    </rPh>
    <rPh sb="110" eb="111">
      <t>ガク</t>
    </rPh>
    <rPh sb="111" eb="113">
      <t>サンニュウ</t>
    </rPh>
    <rPh sb="113" eb="115">
      <t>ミコ</t>
    </rPh>
    <rPh sb="115" eb="116">
      <t>ガク</t>
    </rPh>
    <rPh sb="117" eb="119">
      <t>ゲンショウ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</si>
  <si>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</si>
  <si>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</si>
  <si>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</si>
  <si>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</si>
  <si>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</si>
  <si>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</si>
  <si>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プライマリーバランスに留意した適正管理により、地方債現在高が減少していることや、退職手当負担見込額の減により、将来負担額が抑制されているが、平成29年度以降将来負担額から控除される特定財源や基準財政需要額算入見込額の減少が要因となり、類似団体平均値よりも高い状態となっている。
・令和3年度の実質公債費比率については、元利償還金は減少し、標準財政規模が増加していることから、単年度の実質公債費比率は0.8ポイント改善し、3ヵ年平均の比率についても0.4ポイント改善した。類似団体内平均値と比較しても良好な数値となっており、今後も維持しつつ、適切な財政運営に努めていく。</t>
    <rPh sb="1" eb="3">
      <t>ショウライ</t>
    </rPh>
    <rPh sb="3" eb="5">
      <t>フタン</t>
    </rPh>
    <rPh sb="5" eb="7">
      <t>ヒリツ</t>
    </rPh>
    <rPh sb="23" eb="25">
      <t>リュウイ</t>
    </rPh>
    <rPh sb="27" eb="29">
      <t>テキセイ</t>
    </rPh>
    <rPh sb="29" eb="31">
      <t>カンリ</t>
    </rPh>
    <rPh sb="35" eb="38">
      <t>チホウサイ</t>
    </rPh>
    <rPh sb="38" eb="40">
      <t>ゲンザイ</t>
    </rPh>
    <rPh sb="40" eb="41">
      <t>ダカ</t>
    </rPh>
    <rPh sb="42" eb="44">
      <t>ゲンショウ</t>
    </rPh>
    <rPh sb="52" eb="54">
      <t>タイショク</t>
    </rPh>
    <rPh sb="54" eb="56">
      <t>テアテ</t>
    </rPh>
    <rPh sb="56" eb="58">
      <t>フタン</t>
    </rPh>
    <rPh sb="58" eb="60">
      <t>ミコ</t>
    </rPh>
    <rPh sb="60" eb="61">
      <t>ガク</t>
    </rPh>
    <rPh sb="62" eb="63">
      <t>ゲン</t>
    </rPh>
    <rPh sb="67" eb="69">
      <t>ショウライ</t>
    </rPh>
    <rPh sb="69" eb="71">
      <t>フタン</t>
    </rPh>
    <rPh sb="71" eb="72">
      <t>ガク</t>
    </rPh>
    <rPh sb="73" eb="75">
      <t>ヨクセイ</t>
    </rPh>
    <rPh sb="82" eb="84">
      <t>ヘイセイ</t>
    </rPh>
    <rPh sb="86" eb="88">
      <t>ネンド</t>
    </rPh>
    <rPh sb="88" eb="90">
      <t>イコウ</t>
    </rPh>
    <rPh sb="90" eb="92">
      <t>ショウライ</t>
    </rPh>
    <rPh sb="92" eb="94">
      <t>フタン</t>
    </rPh>
    <rPh sb="94" eb="95">
      <t>ガク</t>
    </rPh>
    <rPh sb="97" eb="99">
      <t>コウジョ</t>
    </rPh>
    <rPh sb="102" eb="104">
      <t>トクテイ</t>
    </rPh>
    <rPh sb="104" eb="106">
      <t>ザイゲン</t>
    </rPh>
    <rPh sb="107" eb="109">
      <t>キジュン</t>
    </rPh>
    <rPh sb="109" eb="111">
      <t>ザイセイ</t>
    </rPh>
    <rPh sb="111" eb="113">
      <t>ジュヨウ</t>
    </rPh>
    <rPh sb="113" eb="114">
      <t>ガク</t>
    </rPh>
    <rPh sb="114" eb="116">
      <t>サンニュウ</t>
    </rPh>
    <rPh sb="116" eb="118">
      <t>ミコ</t>
    </rPh>
    <rPh sb="118" eb="119">
      <t>ガク</t>
    </rPh>
    <rPh sb="120" eb="122">
      <t>ゲンショウ</t>
    </rPh>
    <rPh sb="123" eb="125">
      <t>ヨウイン</t>
    </rPh>
    <rPh sb="129" eb="131">
      <t>ルイジ</t>
    </rPh>
    <rPh sb="131" eb="133">
      <t>ダンタイ</t>
    </rPh>
    <rPh sb="133" eb="136">
      <t>ヘイキンチ</t>
    </rPh>
    <rPh sb="139" eb="140">
      <t>タカ</t>
    </rPh>
    <rPh sb="141" eb="143">
      <t>ジョウタイ</t>
    </rPh>
    <rPh sb="152" eb="154">
      <t>レイワ</t>
    </rPh>
    <rPh sb="155" eb="157">
      <t>ネンド</t>
    </rPh>
    <rPh sb="158" eb="160">
      <t>ジッシツ</t>
    </rPh>
    <rPh sb="160" eb="163">
      <t>コウサイヒ</t>
    </rPh>
    <rPh sb="163" eb="165">
      <t>ヒリツ</t>
    </rPh>
    <rPh sb="171" eb="173">
      <t>ガンリ</t>
    </rPh>
    <rPh sb="173" eb="176">
      <t>ショウカンキン</t>
    </rPh>
    <rPh sb="177" eb="179">
      <t>ゲンショウ</t>
    </rPh>
    <rPh sb="181" eb="183">
      <t>ヒョウジュン</t>
    </rPh>
    <rPh sb="183" eb="185">
      <t>ザイセイ</t>
    </rPh>
    <rPh sb="185" eb="187">
      <t>キボ</t>
    </rPh>
    <rPh sb="188" eb="190">
      <t>ゾウカ</t>
    </rPh>
    <rPh sb="199" eb="202">
      <t>タンネンド</t>
    </rPh>
    <rPh sb="203" eb="205">
      <t>ジッシツ</t>
    </rPh>
    <rPh sb="205" eb="208">
      <t>コウサイヒ</t>
    </rPh>
    <rPh sb="208" eb="210">
      <t>ヒリツ</t>
    </rPh>
    <rPh sb="218" eb="220">
      <t>カイゼン</t>
    </rPh>
    <rPh sb="224" eb="225">
      <t>ネン</t>
    </rPh>
    <rPh sb="225" eb="227">
      <t>ヘイキン</t>
    </rPh>
    <rPh sb="228" eb="230">
      <t>ヒリツ</t>
    </rPh>
    <rPh sb="242" eb="244">
      <t>カイゼン</t>
    </rPh>
    <rPh sb="247" eb="249">
      <t>ルイジ</t>
    </rPh>
    <rPh sb="249" eb="251">
      <t>ダンタイ</t>
    </rPh>
    <rPh sb="251" eb="252">
      <t>ナイ</t>
    </rPh>
    <rPh sb="252" eb="255">
      <t>ヘイキンチ</t>
    </rPh>
    <rPh sb="256" eb="258">
      <t>ヒカク</t>
    </rPh>
    <rPh sb="261" eb="263">
      <t>リョウコウ</t>
    </rPh>
    <rPh sb="264" eb="266">
      <t>スウチ</t>
    </rPh>
    <rPh sb="273" eb="275">
      <t>コンゴ</t>
    </rPh>
    <rPh sb="276" eb="278">
      <t>イジ</t>
    </rPh>
    <rPh sb="282" eb="284">
      <t>テキセツ</t>
    </rPh>
    <rPh sb="285" eb="287">
      <t>ザイセイ</t>
    </rPh>
    <rPh sb="287" eb="289">
      <t>ウンエイ</t>
    </rPh>
    <rPh sb="290" eb="291">
      <t>ツト</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</si>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</sst>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54225</c:v>
                </c:pt>
              </c:numCache>
            </c:numRef>
          </c:val>
          <c:smooth val="0"/>
          <c:extLst>
            <c:ext xmlns:c16="http://schemas.microsoft.com/office/drawing/2014/chart" uri="{C3380CC4-5D6E-409C-BE32-E72D297353CC}">
              <c16:uniqueId val="{00000000-CD82-4968-B23A-CF09CF5C28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73641</c:v>
                </c:pt>
                <c:pt idx="1">
                  <c:v>59252</c:v>
                </c:pt>
                <c:pt idx="2">
                  <c:v>58930</c:v>
                </c:pt>
                <c:pt idx="3">
                  <c:v>60894</c:v>
                </c:pt>
                <c:pt idx="4">
                  <c:v>63094</c:v>
                </c:pt>
              </c:numCache>
            </c:numRef>
          </c:val>
          <c:smooth val="0"/>
          <c:extLst>
            <c:ext xmlns:c16="http://schemas.microsoft.com/office/drawing/2014/chart" uri="{C3380CC4-5D6E-409C-BE32-E72D297353CC}">
              <c16:uniqueId val="{00000001-CD82-4968-B23A-CF09CF5C28C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6.89</c:v>
                </c:pt>
                <c:pt idx="1">
                  <c:v>5.94</c:v>
                </c:pt>
                <c:pt idx="2">
                  <c:v>5.18</c:v>
                </c:pt>
                <c:pt idx="3">
                  <c:v>5.0999999999999996</c:v>
                </c:pt>
                <c:pt idx="4">
                  <c:v>10.39</c:v>
                </c:pt>
              </c:numCache>
            </c:numRef>
          </c:val>
          <c:extLst>
            <c:ext xmlns:c16="http://schemas.microsoft.com/office/drawing/2014/chart" uri="{C3380CC4-5D6E-409C-BE32-E72D297353CC}">
              <c16:uniqueId val="{00000000-51D0-4B19-B628-31BFCAACB6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15.6</c:v>
                </c:pt>
                <c:pt idx="1">
                  <c:v>16.670000000000002</c:v>
                </c:pt>
                <c:pt idx="2">
                  <c:v>14.92</c:v>
                </c:pt>
                <c:pt idx="3">
                  <c:v>13.29</c:v>
                </c:pt>
                <c:pt idx="4">
                  <c:v>14.62</c:v>
                </c:pt>
              </c:numCache>
            </c:numRef>
          </c:val>
          <c:extLst>
            <c:ext xmlns:c16="http://schemas.microsoft.com/office/drawing/2014/chart" uri="{C3380CC4-5D6E-409C-BE32-E72D297353CC}">
              <c16:uniqueId val="{00000001-51D0-4B19-B628-31BFCAACB6E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-2.95</c:v>
                </c:pt>
                <c:pt idx="1">
                  <c:v>-3.41</c:v>
                </c:pt>
                <c:pt idx="2">
                  <c:v>-5.37</c:v>
                </c:pt>
                <c:pt idx="3">
                  <c:v>-3.96</c:v>
                </c:pt>
                <c:pt idx="4">
                  <c:v>4.4800000000000004</c:v>
                </c:pt>
              </c:numCache>
            </c:numRef>
          </c:val>
          <c:smooth val="0"/>
          <c:extLst>
            <c:ext xmlns:c16="http://schemas.microsoft.com/office/drawing/2014/chart" uri="{C3380CC4-5D6E-409C-BE32-E72D297353CC}">
              <c16:uniqueId val="{00000002-51D0-4B19-B628-31BFCAACB6E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c:v>
                </c:pt>
                <c:pt idx="2">
                  <c:v>#N/A</c:v>
                </c:pt>
                <c:pt idx="3">
                  <c:v>2.12</c:v>
                </c:pt>
                <c:pt idx="4">
                  <c:v>#N/A</c:v>
                </c:pt>
                <c:pt idx="5">
                  <c:v>0.18</c:v>
                </c:pt>
                <c:pt idx="6">
                  <c:v>#N/A</c:v>
                </c:pt>
                <c:pt idx="7">
                  <c:v>0.24</c:v>
                </c:pt>
                <c:pt idx="8">
                  <c:v>#N/A</c:v>
                </c:pt>
                <c:pt idx="9">
                  <c:v>0.16</c:v>
                </c:pt>
              </c:numCache>
            </c:numRef>
          </c:val>
          <c:extLst>
            <c:ext xmlns:c16="http://schemas.microsoft.com/office/drawing/2014/chart" uri="{C3380CC4-5D6E-409C-BE32-E72D297353CC}">
              <c16:uniqueId val="{00000000-7B1B-4058-99C4-61B06AADDA7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B1B-4058-99C4-61B06AADDA73}"/>
            </c:ext>
          </c:extLst>
        </c:ser>
        <c:ser>
          <c:idx val="2"/>
          <c:order val="2"/>
          <c:tx>
            <c:strRef>
              <c:f>データシート!$A$29</c:f>
              <c:strCache>
                <c:ptCount val="1"/>
                <c:pt idx="0">
                  <c:v>下水道事業会計（特定環境保全公共下水道事業）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0.19</c:v>
                </c:pt>
                <c:pt idx="8">
                  <c:v>#N/A</c:v>
                </c:pt>
                <c:pt idx="9">
                  <c:v>0.25</c:v>
                </c:pt>
              </c:numCache>
            </c:numRef>
          </c:val>
          <c:extLst>
            <c:ext xmlns:c16="http://schemas.microsoft.com/office/drawing/2014/chart" uri="{C3380CC4-5D6E-409C-BE32-E72D297353CC}">
              <c16:uniqueId val="{00000002-7B1B-4058-99C4-61B06AADDA73}"/>
            </c:ext>
          </c:extLst>
        </c:ser>
        <c:ser>
          <c:idx val="3"/>
          <c:order val="3"/>
          <c:tx>
            <c:strRef>
              <c:f>データシート!$A$30</c:f>
              <c:strCache>
                <c:ptCount val="1"/>
                <c:pt idx="0">
                  <c:v>介護保険事業特別会計（保険事業勘定）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0.43</c:v>
                </c:pt>
                <c:pt idx="2">
                  <c:v>#N/A</c:v>
                </c:pt>
                <c:pt idx="3">
                  <c:v>0.63</c:v>
                </c:pt>
                <c:pt idx="4">
                  <c:v>#N/A</c:v>
                </c:pt>
                <c:pt idx="5">
                  <c:v>0.26</c:v>
                </c:pt>
                <c:pt idx="6">
                  <c:v>#N/A</c:v>
                </c:pt>
                <c:pt idx="7">
                  <c:v>0.26</c:v>
                </c:pt>
                <c:pt idx="8">
                  <c:v>#N/A</c:v>
                </c:pt>
                <c:pt idx="9">
                  <c:v>0.7</c:v>
                </c:pt>
              </c:numCache>
            </c:numRef>
          </c:val>
          <c:extLst>
            <c:ext xmlns:c16="http://schemas.microsoft.com/office/drawing/2014/chart" uri="{C3380CC4-5D6E-409C-BE32-E72D297353CC}">
              <c16:uniqueId val="{00000003-7B1B-4058-99C4-61B06AADDA73}"/>
            </c:ext>
          </c:extLst>
        </c:ser>
        <c:ser>
          <c:idx val="4"/>
          <c:order val="4"/>
          <c:tx>
            <c:strRef>
              <c:f>データシート!$A$31</c:f>
              <c:strCache>
                <c:ptCount val="1"/>
                <c:pt idx="0">
                  <c:v>国民健康保険事業特別会計（事業勘定）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3.2</c:v>
                </c:pt>
                <c:pt idx="2">
                  <c:v>#N/A</c:v>
                </c:pt>
                <c:pt idx="3">
                  <c:v>2.58</c:v>
                </c:pt>
                <c:pt idx="4">
                  <c:v>#N/A</c:v>
                </c:pt>
                <c:pt idx="5">
                  <c:v>2.62</c:v>
                </c:pt>
                <c:pt idx="6">
                  <c:v>#N/A</c:v>
                </c:pt>
                <c:pt idx="7">
                  <c:v>2.7</c:v>
                </c:pt>
                <c:pt idx="8">
                  <c:v>#N/A</c:v>
                </c:pt>
                <c:pt idx="9">
                  <c:v>1.3</c:v>
                </c:pt>
              </c:numCache>
            </c:numRef>
          </c:val>
          <c:extLst>
            <c:ext xmlns:c16="http://schemas.microsoft.com/office/drawing/2014/chart" uri="{C3380CC4-5D6E-409C-BE32-E72D297353CC}">
              <c16:uniqueId val="{00000004-7B1B-4058-99C4-61B06AADDA73}"/>
            </c:ext>
          </c:extLst>
        </c:ser>
        <c:ser>
          <c:idx val="5"/>
          <c:order val="5"/>
          <c:tx>
            <c:strRef>
              <c:f>データシート!$A$32</c:f>
              <c:strCache>
                <c:ptCount val="1"/>
                <c:pt idx="0">
                  <c:v>下水道事業会計（公共下水道事業）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#N/A</c:v>
                </c:pt>
                <c:pt idx="5">
                  <c:v>0.64</c:v>
                </c:pt>
                <c:pt idx="6">
                  <c:v>#N/A</c:v>
                </c:pt>
                <c:pt idx="7">
                  <c:v>2.2799999999999998</c:v>
                </c:pt>
                <c:pt idx="8">
                  <c:v>#N/A</c:v>
                </c:pt>
                <c:pt idx="9">
                  <c:v>2.98</c:v>
                </c:pt>
              </c:numCache>
            </c:numRef>
          </c:val>
          <c:extLst>
            <c:ext xmlns:c16="http://schemas.microsoft.com/office/drawing/2014/chart" uri="{C3380CC4-5D6E-409C-BE32-E72D297353CC}">
              <c16:uniqueId val="{00000005-7B1B-4058-99C4-61B06AADDA73}"/>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5.8</c:v>
                </c:pt>
                <c:pt idx="2">
                  <c:v>#N/A</c:v>
                </c:pt>
                <c:pt idx="3">
                  <c:v>5.83</c:v>
                </c:pt>
                <c:pt idx="4">
                  <c:v>#N/A</c:v>
                </c:pt>
                <c:pt idx="5">
                  <c:v>6.26</c:v>
                </c:pt>
                <c:pt idx="6">
                  <c:v>#N/A</c:v>
                </c:pt>
                <c:pt idx="7">
                  <c:v>5.5</c:v>
                </c:pt>
                <c:pt idx="8">
                  <c:v>#N/A</c:v>
                </c:pt>
                <c:pt idx="9">
                  <c:v>5.68</c:v>
                </c:pt>
              </c:numCache>
            </c:numRef>
          </c:val>
          <c:extLst>
            <c:ext xmlns:c16="http://schemas.microsoft.com/office/drawing/2014/chart" uri="{C3380CC4-5D6E-409C-BE32-E72D297353CC}">
              <c16:uniqueId val="{00000006-7B1B-4058-99C4-61B06AADDA73}"/>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17.260000000000002</c:v>
                </c:pt>
                <c:pt idx="2">
                  <c:v>#N/A</c:v>
                </c:pt>
                <c:pt idx="3">
                  <c:v>15.79</c:v>
                </c:pt>
                <c:pt idx="4">
                  <c:v>#N/A</c:v>
                </c:pt>
                <c:pt idx="5">
                  <c:v>16.95</c:v>
                </c:pt>
                <c:pt idx="6">
                  <c:v>#N/A</c:v>
                </c:pt>
                <c:pt idx="7">
                  <c:v>18.12</c:v>
                </c:pt>
                <c:pt idx="8">
                  <c:v>#N/A</c:v>
                </c:pt>
                <c:pt idx="9">
                  <c:v>9.15</c:v>
                </c:pt>
              </c:numCache>
            </c:numRef>
          </c:val>
          <c:extLst>
            <c:ext xmlns:c16="http://schemas.microsoft.com/office/drawing/2014/chart" uri="{C3380CC4-5D6E-409C-BE32-E72D297353CC}">
              <c16:uniqueId val="{00000007-7B1B-4058-99C4-61B06AADDA7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6.85</c:v>
                </c:pt>
                <c:pt idx="2">
                  <c:v>#N/A</c:v>
                </c:pt>
                <c:pt idx="3">
                  <c:v>5.87</c:v>
                </c:pt>
                <c:pt idx="4">
                  <c:v>#N/A</c:v>
                </c:pt>
                <c:pt idx="5">
                  <c:v>5.1100000000000003</c:v>
                </c:pt>
                <c:pt idx="6">
                  <c:v>#N/A</c:v>
                </c:pt>
                <c:pt idx="7">
                  <c:v>5.01</c:v>
                </c:pt>
                <c:pt idx="8">
                  <c:v>#N/A</c:v>
                </c:pt>
                <c:pt idx="9">
                  <c:v>10.36</c:v>
                </c:pt>
              </c:numCache>
            </c:numRef>
          </c:val>
          <c:extLst>
            <c:ext xmlns:c16="http://schemas.microsoft.com/office/drawing/2014/chart" uri="{C3380CC4-5D6E-409C-BE32-E72D297353CC}">
              <c16:uniqueId val="{00000008-7B1B-4058-99C4-61B06AADDA73}"/>
            </c:ext>
          </c:extLst>
        </c:ser>
        <c:ser>
          <c:idx val="9"/>
          <c:order val="9"/>
          <c:tx>
            <c:strRef>
              <c:f>データシート!$A$36</c:f>
              <c:strCache>
                <c:ptCount val="1"/>
                <c:pt idx="0">
                  <c:v>診療所事業会計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0.02</c:v>
                </c:pt>
                <c:pt idx="2">
                  <c:v>#N/A</c:v>
                </c:pt>
                <c:pt idx="3">
                  <c:v>0.04</c:v>
                </c:pt>
                <c:pt idx="4">
                  <c:v>#N/A</c:v>
                </c:pt>
                <c:pt idx="5">
                  <c:v>0.06</c:v>
                </c:pt>
                <c:pt idx="6">
                  <c:v>#N/A</c:v>
                </c:pt>
                <c:pt idx="7">
                  <c:v>0.01</c:v>
                </c:pt>
                <c:pt idx="8">
                  <c:v>0.01</c:v>
                </c:pt>
                <c:pt idx="9">
                  <c:v>#N/A</c:v>
                </c:pt>
              </c:numCache>
            </c:numRef>
          </c:val>
          <c:extLst>
            <c:ext xmlns:c16="http://schemas.microsoft.com/office/drawing/2014/chart" uri="{C3380CC4-5D6E-409C-BE32-E72D297353CC}">
              <c16:uniqueId val="{00000009-7B1B-4058-99C4-61B06AADDA7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5202</c:v>
                </c:pt>
                <c:pt idx="5">
                  <c:v>5199</c:v>
                </c:pt>
                <c:pt idx="8">
                  <c:v>5155</c:v>
                </c:pt>
                <c:pt idx="11">
                  <c:v>5003</c:v>
                </c:pt>
                <c:pt idx="14">
                  <c:v>4885</c:v>
                </c:pt>
              </c:numCache>
            </c:numRef>
          </c:val>
          <c:extLst>
            <c:ext xmlns:c16="http://schemas.microsoft.com/office/drawing/2014/chart" uri="{C3380CC4-5D6E-409C-BE32-E72D297353CC}">
              <c16:uniqueId val="{00000000-9818-4009-B174-A59757AA0AE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818-4009-B174-A59757AA0AE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818-4009-B174-A59757AA0AE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18-4009-B174-A59757AA0AE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1191</c:v>
                </c:pt>
                <c:pt idx="3">
                  <c:v>1228</c:v>
                </c:pt>
                <c:pt idx="6">
                  <c:v>1204</c:v>
                </c:pt>
                <c:pt idx="9">
                  <c:v>1154</c:v>
                </c:pt>
                <c:pt idx="12">
                  <c:v>1104</c:v>
                </c:pt>
              </c:numCache>
            </c:numRef>
          </c:val>
          <c:extLst>
            <c:ext xmlns:c16="http://schemas.microsoft.com/office/drawing/2014/chart" uri="{C3380CC4-5D6E-409C-BE32-E72D297353CC}">
              <c16:uniqueId val="{00000004-9818-4009-B174-A59757AA0AE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13</c:v>
                </c:pt>
                <c:pt idx="3">
                  <c:v>0</c:v>
                </c:pt>
                <c:pt idx="6">
                  <c:v>0</c:v>
                </c:pt>
                <c:pt idx="9">
                  <c:v>0</c:v>
                </c:pt>
                <c:pt idx="12">
                  <c:v>0</c:v>
                </c:pt>
              </c:numCache>
            </c:numRef>
          </c:val>
          <c:extLst>
            <c:ext xmlns:c16="http://schemas.microsoft.com/office/drawing/2014/chart" uri="{C3380CC4-5D6E-409C-BE32-E72D297353CC}">
              <c16:uniqueId val="{00000005-9818-4009-B174-A59757AA0AE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818-4009-B174-A59757AA0AE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5015</c:v>
                </c:pt>
                <c:pt idx="3">
                  <c:v>5152</c:v>
                </c:pt>
                <c:pt idx="6">
                  <c:v>5201</c:v>
                </c:pt>
                <c:pt idx="9">
                  <c:v>5034</c:v>
                </c:pt>
                <c:pt idx="12">
                  <c:v>4841</c:v>
                </c:pt>
              </c:numCache>
            </c:numRef>
          </c:val>
          <c:extLst>
            <c:ext xmlns:c16="http://schemas.microsoft.com/office/drawing/2014/chart" uri="{C3380CC4-5D6E-409C-BE32-E72D297353CC}">
              <c16:uniqueId val="{00000007-9818-4009-B174-A59757AA0AE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1017</c:v>
                </c:pt>
                <c:pt idx="2">
                  <c:v>#N/A</c:v>
                </c:pt>
                <c:pt idx="3">
                  <c:v>#N/A</c:v>
                </c:pt>
                <c:pt idx="4">
                  <c:v>1181</c:v>
                </c:pt>
                <c:pt idx="5">
                  <c:v>#N/A</c:v>
                </c:pt>
                <c:pt idx="6">
                  <c:v>#N/A</c:v>
                </c:pt>
                <c:pt idx="7">
                  <c:v>1250</c:v>
                </c:pt>
                <c:pt idx="8">
                  <c:v>#N/A</c:v>
                </c:pt>
                <c:pt idx="9">
                  <c:v>#N/A</c:v>
                </c:pt>
                <c:pt idx="10">
                  <c:v>1185</c:v>
                </c:pt>
                <c:pt idx="11">
                  <c:v>#N/A</c:v>
                </c:pt>
                <c:pt idx="12">
                  <c:v>#N/A</c:v>
                </c:pt>
                <c:pt idx="13">
                  <c:v>1060</c:v>
                </c:pt>
                <c:pt idx="14">
                  <c:v>#N/A</c:v>
                </c:pt>
              </c:numCache>
            </c:numRef>
          </c:val>
          <c:smooth val="0"/>
          <c:extLst>
            <c:ext xmlns:c16="http://schemas.microsoft.com/office/drawing/2014/chart" uri="{C3380CC4-5D6E-409C-BE32-E72D297353CC}">
              <c16:uniqueId val="{00000008-9818-4009-B174-A59757AA0AE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42397</c:v>
                </c:pt>
                <c:pt idx="5">
                  <c:v>40532</c:v>
                </c:pt>
                <c:pt idx="8">
                  <c:v>38782</c:v>
                </c:pt>
                <c:pt idx="11">
                  <c:v>37614</c:v>
                </c:pt>
                <c:pt idx="14">
                  <c:v>36361</c:v>
                </c:pt>
              </c:numCache>
            </c:numRef>
          </c:val>
          <c:extLst>
            <c:ext xmlns:c16="http://schemas.microsoft.com/office/drawing/2014/chart" uri="{C3380CC4-5D6E-409C-BE32-E72D297353CC}">
              <c16:uniqueId val="{00000000-DA56-462A-AD7D-2DE3A6D969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6052</c:v>
                </c:pt>
                <c:pt idx="5">
                  <c:v>5731</c:v>
                </c:pt>
                <c:pt idx="8">
                  <c:v>5653</c:v>
                </c:pt>
                <c:pt idx="11">
                  <c:v>5773</c:v>
                </c:pt>
                <c:pt idx="14">
                  <c:v>5478</c:v>
                </c:pt>
              </c:numCache>
            </c:numRef>
          </c:val>
          <c:extLst>
            <c:ext xmlns:c16="http://schemas.microsoft.com/office/drawing/2014/chart" uri="{C3380CC4-5D6E-409C-BE32-E72D297353CC}">
              <c16:uniqueId val="{00000001-DA56-462A-AD7D-2DE3A6D969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8707</c:v>
                </c:pt>
                <c:pt idx="5">
                  <c:v>9156</c:v>
                </c:pt>
                <c:pt idx="8">
                  <c:v>8451</c:v>
                </c:pt>
                <c:pt idx="11">
                  <c:v>8319</c:v>
                </c:pt>
                <c:pt idx="14">
                  <c:v>9711</c:v>
                </c:pt>
              </c:numCache>
            </c:numRef>
          </c:val>
          <c:extLst>
            <c:ext xmlns:c16="http://schemas.microsoft.com/office/drawing/2014/chart" uri="{C3380CC4-5D6E-409C-BE32-E72D297353CC}">
              <c16:uniqueId val="{00000002-DA56-462A-AD7D-2DE3A6D969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56-462A-AD7D-2DE3A6D969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56-462A-AD7D-2DE3A6D969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257</c:v>
                </c:pt>
                <c:pt idx="3">
                  <c:v>245</c:v>
                </c:pt>
                <c:pt idx="6">
                  <c:v>246</c:v>
                </c:pt>
                <c:pt idx="9">
                  <c:v>239</c:v>
                </c:pt>
                <c:pt idx="12">
                  <c:v>272</c:v>
                </c:pt>
              </c:numCache>
            </c:numRef>
          </c:val>
          <c:extLst>
            <c:ext xmlns:c16="http://schemas.microsoft.com/office/drawing/2014/chart" uri="{C3380CC4-5D6E-409C-BE32-E72D297353CC}">
              <c16:uniqueId val="{00000005-DA56-462A-AD7D-2DE3A6D969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6297</c:v>
                </c:pt>
                <c:pt idx="3">
                  <c:v>5897</c:v>
                </c:pt>
                <c:pt idx="6">
                  <c:v>5340</c:v>
                </c:pt>
                <c:pt idx="9">
                  <c:v>5183</c:v>
                </c:pt>
                <c:pt idx="12">
                  <c:v>5048</c:v>
                </c:pt>
              </c:numCache>
            </c:numRef>
          </c:val>
          <c:extLst>
            <c:ext xmlns:c16="http://schemas.microsoft.com/office/drawing/2014/chart" uri="{C3380CC4-5D6E-409C-BE32-E72D297353CC}">
              <c16:uniqueId val="{00000006-DA56-462A-AD7D-2DE3A6D969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A56-462A-AD7D-2DE3A6D969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14048</c:v>
                </c:pt>
                <c:pt idx="3">
                  <c:v>14067</c:v>
                </c:pt>
                <c:pt idx="6">
                  <c:v>13677</c:v>
                </c:pt>
                <c:pt idx="9">
                  <c:v>13677</c:v>
                </c:pt>
                <c:pt idx="12">
                  <c:v>13737</c:v>
                </c:pt>
              </c:numCache>
            </c:numRef>
          </c:val>
          <c:extLst>
            <c:ext xmlns:c16="http://schemas.microsoft.com/office/drawing/2014/chart" uri="{C3380CC4-5D6E-409C-BE32-E72D297353CC}">
              <c16:uniqueId val="{00000008-DA56-462A-AD7D-2DE3A6D969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391</c:v>
                </c:pt>
                <c:pt idx="3">
                  <c:v>392</c:v>
                </c:pt>
                <c:pt idx="6">
                  <c:v>393</c:v>
                </c:pt>
                <c:pt idx="9">
                  <c:v>394</c:v>
                </c:pt>
                <c:pt idx="12">
                  <c:v>395</c:v>
                </c:pt>
              </c:numCache>
            </c:numRef>
          </c:val>
          <c:extLst>
            <c:ext xmlns:c16="http://schemas.microsoft.com/office/drawing/2014/chart" uri="{C3380CC4-5D6E-409C-BE32-E72D297353CC}">
              <c16:uniqueId val="{00000009-DA56-462A-AD7D-2DE3A6D969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42489</c:v>
                </c:pt>
                <c:pt idx="3">
                  <c:v>41731</c:v>
                </c:pt>
                <c:pt idx="6">
                  <c:v>40751</c:v>
                </c:pt>
                <c:pt idx="9">
                  <c:v>40312</c:v>
                </c:pt>
                <c:pt idx="12">
                  <c:v>39743</c:v>
                </c:pt>
              </c:numCache>
            </c:numRef>
          </c:val>
          <c:extLst>
            <c:ext xmlns:c16="http://schemas.microsoft.com/office/drawing/2014/chart" uri="{C3380CC4-5D6E-409C-BE32-E72D297353CC}">
              <c16:uniqueId val="{0000000A-DA56-462A-AD7D-2DE3A6D9694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6327</c:v>
                </c:pt>
                <c:pt idx="2">
                  <c:v>#N/A</c:v>
                </c:pt>
                <c:pt idx="3">
                  <c:v>#N/A</c:v>
                </c:pt>
                <c:pt idx="4">
                  <c:v>6914</c:v>
                </c:pt>
                <c:pt idx="5">
                  <c:v>#N/A</c:v>
                </c:pt>
                <c:pt idx="6">
                  <c:v>#N/A</c:v>
                </c:pt>
                <c:pt idx="7">
                  <c:v>7520</c:v>
                </c:pt>
                <c:pt idx="8">
                  <c:v>#N/A</c:v>
                </c:pt>
                <c:pt idx="9">
                  <c:v>#N/A</c:v>
                </c:pt>
                <c:pt idx="10">
                  <c:v>8098</c:v>
                </c:pt>
                <c:pt idx="11">
                  <c:v>#N/A</c:v>
                </c:pt>
                <c:pt idx="12">
                  <c:v>#N/A</c:v>
                </c:pt>
                <c:pt idx="13">
                  <c:v>7647</c:v>
                </c:pt>
                <c:pt idx="14">
                  <c:v>#N/A</c:v>
                </c:pt>
              </c:numCache>
            </c:numRef>
          </c:val>
          <c:smooth val="0"/>
          <c:extLst>
            <c:ext xmlns:c16="http://schemas.microsoft.com/office/drawing/2014/chart" uri="{C3380CC4-5D6E-409C-BE32-E72D297353CC}">
              <c16:uniqueId val="{0000000B-DA56-462A-AD7D-2DE3A6D9694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3495</c:v>
                </c:pt>
                <c:pt idx="1">
                  <c:v>3156</c:v>
                </c:pt>
                <c:pt idx="2">
                  <c:v>3609</c:v>
                </c:pt>
              </c:numCache>
            </c:numRef>
          </c:val>
          <c:extLst>
            <c:ext xmlns:c16="http://schemas.microsoft.com/office/drawing/2014/chart" uri="{C3380CC4-5D6E-409C-BE32-E72D297353CC}">
              <c16:uniqueId val="{00000000-660B-4C49-A258-AAC305DB1B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928</c:v>
                </c:pt>
                <c:pt idx="1">
                  <c:v>900</c:v>
                </c:pt>
                <c:pt idx="2">
                  <c:v>1071</c:v>
                </c:pt>
              </c:numCache>
            </c:numRef>
          </c:val>
          <c:extLst>
            <c:ext xmlns:c16="http://schemas.microsoft.com/office/drawing/2014/chart" uri="{C3380CC4-5D6E-409C-BE32-E72D297353CC}">
              <c16:uniqueId val="{00000001-660B-4C49-A258-AAC305DB1B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4956</c:v>
                </c:pt>
                <c:pt idx="1">
                  <c:v>4686</c:v>
                </c:pt>
                <c:pt idx="2">
                  <c:v>4607</c:v>
                </c:pt>
              </c:numCache>
            </c:numRef>
          </c:val>
          <c:extLst>
            <c:ext xmlns:c16="http://schemas.microsoft.com/office/drawing/2014/chart" uri="{C3380CC4-5D6E-409C-BE32-E72D297353CC}">
              <c16:uniqueId val="{00000002-660B-4C49-A258-AAC305DB1BE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{091F9684-3938-4AED-B250-117FD7227641}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8EF-45DC-AD45-D227CF8D5F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{0353107A-5AD2-4857-BA8A-202E47CA71C4}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EF-45DC-AD45-D227CF8D5F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{0E90EC70-721E-403A-8DA1-5D0EB1302660}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EF-45DC-AD45-D227CF8D5F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{534F1A6F-74E9-4E63-B556-7687FEF4F016}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EF-45DC-AD45-D227CF8D5F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{A2B5E1C3-5331-4488-AA19-C8BD168F066B}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EF-45DC-AD45-D227CF8D5F7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{76D3D74A-DFE2-44DB-85ED-84F3FE819DB6}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8EF-45DC-AD45-D227CF8D5F7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{0701739A-D3A7-4344-9341-5D29AA2D2794}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8EF-45DC-AD45-D227CF8D5F7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{7090E2C8-77D4-42B3-B8EF-D574ADF6B50F}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8EF-45DC-AD45-D227CF8D5F7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{7F0E5375-4B85-451F-AC2D-F5A968158357}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8EF-45DC-AD45-D227CF8D5F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60.4</c:v>
                </c:pt>
                <c:pt idx="8">
                  <c:v>61.4</c:v>
                </c:pt>
                <c:pt idx="16">
                  <c:v>61.8</c:v>
                </c:pt>
                <c:pt idx="24">
                  <c:v>62.8</c:v>
                </c:pt>
                <c:pt idx="32">
                  <c:v>63.9</c:v>
                </c:pt>
              </c:numCache>
            </c:numRef>
          </c:xVal>
          <c:yVal>
            <c:numRef>
              <c:f>公会計指標分析・財政指標組合せ分析表!$BP$51:$DC$51</c:f>
              <c:numCache>
                <c:formatCode>#,##0.0;"▲ "#,##0.0</c:formatCode>
                <c:ptCount val="40"/>
                <c:pt idx="0">
                  <c:v>33.700000000000003</c:v>
                </c:pt>
                <c:pt idx="8">
                  <c:v>36.9</c:v>
                </c:pt>
                <c:pt idx="16">
                  <c:v>39.9</c:v>
                </c:pt>
                <c:pt idx="24">
                  <c:v>41.9</c:v>
                </c:pt>
                <c:pt idx="32">
                  <c:v>37.5</c:v>
                </c:pt>
              </c:numCache>
            </c:numRef>
          </c:yVal>
          <c:smooth val="0"/>
          <c:extLst>
            <c:ext xmlns:c16="http://schemas.microsoft.com/office/drawing/2014/chart" uri="{C3380CC4-5D6E-409C-BE32-E72D297353CC}">
              <c16:uniqueId val="{00000009-F8EF-45DC-AD45-D227CF8D5F7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{F2D9D599-9DBE-40C8-9A64-76D130419EAB}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8EF-45DC-AD45-D227CF8D5F7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{3AB67624-8AC1-4FF7-BC60-BB11638C06FB}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EF-45DC-AD45-D227CF8D5F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{F4DC3335-ECF6-4204-98FC-C0C0803BAD90}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EF-45DC-AD45-D227CF8D5F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{030DFB67-84AC-4F9B-BBCA-264C553C34BB}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EF-45DC-AD45-D227CF8D5F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{F34CBE6E-C607-4868-A534-8A8001210294}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EF-45DC-AD45-D227CF8D5F7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{CEC2FAC9-1715-4E8F-A1B0-F230C1C7EC37}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8EF-45DC-AD45-D227CF8D5F7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{8CE75455-C440-47A8-8429-149E266C5796}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8EF-45DC-AD45-D227CF8D5F7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{A3342204-9C04-47DA-8826-D36E1A3B8675}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8EF-45DC-AD45-D227CF8D5F7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{0EE85914-BEE4-4964-9B9F-EB639B91CE1B}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8EF-45DC-AD45-D227CF8D5F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62.4</c:v>
                </c:pt>
              </c:numCache>
            </c:numRef>
          </c:xVal>
          <c:yVal>
            <c:numRef>
              <c:f>公会計指標分析・財政指標組合せ分析表!$BP$55:$DC$55</c:f>
              <c:numCache>
                <c:formatCode>#,##0.0;"▲ "#,##0.0</c:formatCode>
                <c:ptCount val="40"/>
                <c:pt idx="0">
                  <c:v>30.2</c:v>
                </c:pt>
                <c:pt idx="8">
                  <c:v>25.4</c:v>
                </c:pt>
                <c:pt idx="16">
                  <c:v>23</c:v>
                </c:pt>
                <c:pt idx="24">
                  <c:v>28</c:v>
                </c:pt>
                <c:pt idx="32">
                  <c:v>18</c:v>
                </c:pt>
              </c:numCache>
            </c:numRef>
          </c:yVal>
          <c:smooth val="0"/>
          <c:extLst>
            <c:ext xmlns:c16="http://schemas.microsoft.com/office/drawing/2014/chart" uri="{C3380CC4-5D6E-409C-BE32-E72D297353CC}">
              <c16:uniqueId val="{00000013-F8EF-45DC-AD45-D227CF8D5F74}"/>
            </c:ext>
          </c:extLst>
        </c:ser>
        <c:dLbls>
          <c:showLegendKey val="0"/>
          <c:showVal val="1"/>
          <c:showCatName val="0"/>
          <c:showSerName val="0"/>
          <c:showPercent val="0"/>
          <c:showBubbleSize val="0"/>
        </c:dLbls>
        <c:axId val="46179840"/>
        <c:axId val="46181760"/>
      </c:scatterChart>
      <c:valAx>
        <c:axId val="46179840"/>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{0DF222F5-ED23-4B73-BD03-85E754E3DD72}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898-4D9C-AFEA-7814E3724B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{93A1E0A4-410B-4F34-964C-72FC20908388}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98-4D9C-AFEA-7814E3724B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{15CA37A8-6275-4F3C-A068-A59A582691B4}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98-4D9C-AFEA-7814E3724B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{B93AF46E-AA91-438E-86C4-B826CCACBDE1}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98-4D9C-AFEA-7814E3724B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{D4AB014A-9183-482D-94CB-2A1624A61C66}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98-4D9C-AFEA-7814E3724B1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{935D65ED-548E-4052-8493-CF2F1C3A9499}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898-4D9C-AFEA-7814E3724B1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{8CE2534E-0291-4F64-821A-7A4013C794D7}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898-4D9C-AFEA-7814E3724B1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{E65EFAB0-357D-49F5-805E-BE61811E12A5}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898-4D9C-AFEA-7814E3724B1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{D3730E29-1CEC-444A-B1A5-75154DF1ECE8}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898-4D9C-AFEA-7814E3724B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5.7</c:v>
                </c:pt>
                <c:pt idx="16">
                  <c:v>6.1</c:v>
                </c:pt>
                <c:pt idx="24">
                  <c:v>6.3</c:v>
                </c:pt>
                <c:pt idx="32">
                  <c:v>5.9</c:v>
                </c:pt>
              </c:numCache>
            </c:numRef>
          </c:xVal>
          <c:yVal>
            <c:numRef>
              <c:f>公会計指標分析・財政指標組合せ分析表!$BP$73:$DC$73</c:f>
              <c:numCache>
                <c:formatCode>#,##0.0;"▲ "#,##0.0</c:formatCode>
                <c:ptCount val="40"/>
                <c:pt idx="0">
                  <c:v>33.700000000000003</c:v>
                </c:pt>
                <c:pt idx="8">
                  <c:v>36.9</c:v>
                </c:pt>
                <c:pt idx="16">
                  <c:v>39.9</c:v>
                </c:pt>
                <c:pt idx="24">
                  <c:v>41.9</c:v>
                </c:pt>
                <c:pt idx="32">
                  <c:v>37.5</c:v>
                </c:pt>
              </c:numCache>
            </c:numRef>
          </c:yVal>
          <c:smooth val="0"/>
          <c:extLst>
            <c:ext xmlns:c16="http://schemas.microsoft.com/office/drawing/2014/chart" uri="{C3380CC4-5D6E-409C-BE32-E72D297353CC}">
              <c16:uniqueId val="{00000009-8898-4D9C-AFEA-7814E3724B1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{64A5180F-0EBB-4333-8D7B-5C7B91BFB70A}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898-4D9C-AFEA-7814E3724B1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{0A408099-C103-45B9-ACD3-BDEEF5073C34}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98-4D9C-AFEA-7814E3724B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{C61E6274-1421-43C9-B629-78BC34A6DB22}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98-4D9C-AFEA-7814E3724B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{22D79CF3-456B-475C-B75C-F8433E43D622}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98-4D9C-AFEA-7814E3724B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{824F3A2D-92A3-4480-8D36-F4057532C4B8}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98-4D9C-AFEA-7814E3724B1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{DFCF3C30-ECF9-4A08-8D36-BA3956C3B311}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898-4D9C-AFEA-7814E3724B1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{EC9D13DD-A1B9-423A-9E89-1E6A4C727DA4}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898-4D9C-AFEA-7814E3724B1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{42078808-07CB-4672-A104-0838315BCB0A}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898-4D9C-AFEA-7814E3724B1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{0EF017F7-AF70-447A-84FF-72103DB3D998}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898-4D9C-AFEA-7814E3724B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6.6</c:v>
                </c:pt>
              </c:numCache>
            </c:numRef>
          </c:xVal>
          <c:yVal>
            <c:numRef>
              <c:f>公会計指標分析・財政指標組合せ分析表!$BP$77:$DC$77</c:f>
              <c:numCache>
                <c:formatCode>#,##0.0;"▲ "#,##0.0</c:formatCode>
                <c:ptCount val="40"/>
                <c:pt idx="0">
                  <c:v>30.2</c:v>
                </c:pt>
                <c:pt idx="8">
                  <c:v>25.4</c:v>
                </c:pt>
                <c:pt idx="16">
                  <c:v>23</c:v>
                </c:pt>
                <c:pt idx="24">
                  <c:v>28</c:v>
                </c:pt>
                <c:pt idx="32">
                  <c:v>18</c:v>
                </c:pt>
              </c:numCache>
            </c:numRef>
          </c:yVal>
          <c:smooth val="0"/>
          <c:extLst>
            <c:ext xmlns:c16="http://schemas.microsoft.com/office/drawing/2014/chart" uri="{C3380CC4-5D6E-409C-BE32-E72D297353CC}">
              <c16:uniqueId val="{00000013-8898-4D9C-AFEA-7814E3724B12}"/>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1</xdr:col>
      <xdr:colOff>0</xdr:colOff>
      <xdr:row>43</xdr:row>
      <xdr:rowOff>0</xdr:rowOff>
    </xdr:from>
    <xdr:to>
      <xdr:col>10</xdr:col>
      <xdr:colOff>0</xdr:colOff>
      <xdr:row>44</xdr:row>
      <xdr:rowOff>0</xdr:rowOff>
    </xdr:to>
    <xdr:sp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プライマリーバランスに留意した適正管理により、元利償還金については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192,859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千円の減、公営企業債元利償還金に対する繰出金についても、</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下水道</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事業償還金の減（△</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33,545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千円）及び農業集落排水事業償還金の減（△</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21,960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千円）により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49,792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千円の減となっている。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また、元利償還に係る特定財源は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30,347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の増となったが、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算入公債費等は、合併特例債の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償還終了</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及び事業費補正分の減により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148,206</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千円</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の減となっている。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そのため、実質公債費比率の分子は前年度と比較すると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124,792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千円の減となって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今後も起債の適正な管理に努める。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年から平成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年度までに発行した中津市民病院債については平成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年度までに満期一括償還は終了している。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1</xdr:col>
      <xdr:colOff>0</xdr:colOff>
      <xdr:row>39</xdr:row>
      <xdr:rowOff>0</xdr:rowOff>
    </xdr:from>
    <xdr:to>
      <xdr:col>8</xdr:col>
      <xdr:colOff>0</xdr:colOff>
      <xdr:row>40</xdr:row>
      <xdr:rowOff>0</xdr:rowOff>
    </xdr:to>
    <xdr:sp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将来負担額については、地方債の着実な償還による現在高の減（△</a:t>
          </a:r>
          <a:r>
            <a:rPr kumimoji="1" lang="en-US" altLang="ja-JP" sz="1100">
              <a:solidFill>
                <a:schemeClr val="dk1"/>
              </a:solidFill>
              <a:effectLst/>
              <a:latin typeface="+mn-lt"/>
              <a:ea typeface="+mn-ea"/>
              <a:cs typeface="+mn-cs"/>
            </a:rPr>
            <a:t>569,082</a:t>
          </a:r>
          <a:r>
            <a:rPr kumimoji="1" lang="ja-JP" altLang="ja-JP" sz="1100">
              <a:solidFill>
                <a:schemeClr val="dk1"/>
              </a:solidFill>
              <a:effectLst/>
              <a:latin typeface="+mn-lt"/>
              <a:ea typeface="+mn-ea"/>
              <a:cs typeface="+mn-cs"/>
            </a:rPr>
            <a:t>千円）、職員数の削減による退職手当負担見込額の減（△</a:t>
          </a:r>
          <a:r>
            <a:rPr kumimoji="1" lang="en-US" altLang="ja-JP" sz="1100">
              <a:solidFill>
                <a:schemeClr val="dk1"/>
              </a:solidFill>
              <a:effectLst/>
              <a:latin typeface="+mn-lt"/>
              <a:ea typeface="+mn-ea"/>
              <a:cs typeface="+mn-cs"/>
            </a:rPr>
            <a:t>134,220</a:t>
          </a:r>
          <a:r>
            <a:rPr kumimoji="1" lang="ja-JP" altLang="ja-JP" sz="1100">
              <a:solidFill>
                <a:schemeClr val="dk1"/>
              </a:solidFill>
              <a:effectLst/>
              <a:latin typeface="+mn-lt"/>
              <a:ea typeface="+mn-ea"/>
              <a:cs typeface="+mn-cs"/>
            </a:rPr>
            <a:t>千円）が主な要因となり、前年度と比較し</a:t>
          </a:r>
          <a:r>
            <a:rPr kumimoji="1" lang="en-US" altLang="ja-JP" sz="1100">
              <a:solidFill>
                <a:schemeClr val="dk1"/>
              </a:solidFill>
              <a:effectLst/>
              <a:latin typeface="+mn-lt"/>
              <a:ea typeface="+mn-ea"/>
              <a:cs typeface="+mn-cs"/>
            </a:rPr>
            <a:t>608,433</a:t>
          </a:r>
          <a:r>
            <a:rPr kumimoji="1" lang="ja-JP" altLang="ja-JP" sz="1100">
              <a:solidFill>
                <a:schemeClr val="dk1"/>
              </a:solidFill>
              <a:effectLst/>
              <a:latin typeface="+mn-lt"/>
              <a:ea typeface="+mn-ea"/>
              <a:cs typeface="+mn-cs"/>
            </a:rPr>
            <a:t>千円の減となっている。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充当可能財源等については、</a:t>
          </a:r>
          <a:r>
            <a:rPr kumimoji="1" lang="ja-JP" altLang="en-US" sz="1100">
              <a:solidFill>
                <a:schemeClr val="dk1"/>
              </a:solidFill>
              <a:effectLst/>
              <a:latin typeface="+mn-lt"/>
              <a:ea typeface="+mn-ea"/>
              <a:cs typeface="+mn-cs"/>
            </a:rPr>
            <a:t>充当可能基金は増（＋</a:t>
          </a:r>
          <a:r>
            <a:rPr kumimoji="1" lang="en-US" altLang="ja-JP" sz="1100">
              <a:solidFill>
                <a:schemeClr val="dk1"/>
              </a:solidFill>
              <a:effectLst/>
              <a:latin typeface="+mn-lt"/>
              <a:ea typeface="+mn-ea"/>
              <a:cs typeface="+mn-cs"/>
            </a:rPr>
            <a:t>1,391,530</a:t>
          </a:r>
          <a:r>
            <a:rPr kumimoji="1" lang="ja-JP" altLang="en-US" sz="1100">
              <a:solidFill>
                <a:schemeClr val="dk1"/>
              </a:solidFill>
              <a:effectLst/>
              <a:latin typeface="+mn-lt"/>
              <a:ea typeface="+mn-ea"/>
              <a:cs typeface="+mn-cs"/>
            </a:rPr>
            <a:t>千円）となったが、</a:t>
          </a:r>
          <a:r>
            <a:rPr kumimoji="1" lang="ja-JP" altLang="ja-JP" sz="1100">
              <a:solidFill>
                <a:schemeClr val="dk1"/>
              </a:solidFill>
              <a:effectLst/>
              <a:latin typeface="+mn-lt"/>
              <a:ea typeface="+mn-ea"/>
              <a:cs typeface="+mn-cs"/>
            </a:rPr>
            <a:t>交付税算入率の高い地方債現在高の減による基準財政需要額算入見込額の減（△</a:t>
          </a:r>
          <a:r>
            <a:rPr kumimoji="1" lang="en-US" altLang="ja-JP" sz="1100">
              <a:solidFill>
                <a:schemeClr val="dk1"/>
              </a:solidFill>
              <a:effectLst/>
              <a:latin typeface="+mn-lt"/>
              <a:ea typeface="+mn-ea"/>
              <a:cs typeface="+mn-cs"/>
            </a:rPr>
            <a:t>1,253,657</a:t>
          </a:r>
          <a:r>
            <a:rPr kumimoji="1" lang="ja-JP" altLang="ja-JP" sz="1100">
              <a:solidFill>
                <a:schemeClr val="dk1"/>
              </a:solidFill>
              <a:effectLst/>
              <a:latin typeface="+mn-lt"/>
              <a:ea typeface="+mn-ea"/>
              <a:cs typeface="+mn-cs"/>
            </a:rPr>
            <a:t>千円）が主な要因となり、前年度と比較し</a:t>
          </a:r>
          <a:r>
            <a:rPr kumimoji="1" lang="en-US" altLang="ja-JP" sz="1100">
              <a:solidFill>
                <a:schemeClr val="dk1"/>
              </a:solidFill>
              <a:effectLst/>
              <a:latin typeface="+mn-lt"/>
              <a:ea typeface="+mn-ea"/>
              <a:cs typeface="+mn-cs"/>
            </a:rPr>
            <a:t>157,197</a:t>
          </a:r>
          <a:r>
            <a:rPr kumimoji="1" lang="ja-JP" altLang="ja-JP" sz="1100">
              <a:solidFill>
                <a:schemeClr val="dk1"/>
              </a:solidFill>
              <a:effectLst/>
              <a:latin typeface="+mn-lt"/>
              <a:ea typeface="+mn-ea"/>
              <a:cs typeface="+mn-cs"/>
            </a:rPr>
            <a:t>千円の減となっている。</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将来負担額の減少幅</a:t>
          </a:r>
          <a:r>
            <a:rPr kumimoji="1" lang="ja-JP" altLang="en-US" sz="1100">
              <a:solidFill>
                <a:schemeClr val="tx1"/>
              </a:solidFill>
              <a:effectLst/>
              <a:latin typeface="+mn-lt"/>
              <a:ea typeface="+mn-ea"/>
              <a:cs typeface="+mn-cs"/>
            </a:rPr>
            <a:t>が</a:t>
          </a:r>
          <a:r>
            <a:rPr kumimoji="1" lang="ja-JP" altLang="ja-JP" sz="1100">
              <a:solidFill>
                <a:schemeClr val="tx1"/>
              </a:solidFill>
              <a:effectLst/>
              <a:latin typeface="+mn-lt"/>
              <a:ea typeface="+mn-ea"/>
              <a:cs typeface="+mn-cs"/>
            </a:rPr>
            <a:t>充当可能財源等の減少幅</a:t>
          </a:r>
          <a:r>
            <a:rPr kumimoji="1" lang="ja-JP" altLang="en-US" sz="1100">
              <a:solidFill>
                <a:schemeClr val="tx1"/>
              </a:solidFill>
              <a:effectLst/>
              <a:latin typeface="+mn-lt"/>
              <a:ea typeface="+mn-ea"/>
              <a:cs typeface="+mn-cs"/>
            </a:rPr>
            <a:t>を</a:t>
          </a:r>
          <a:r>
            <a:rPr kumimoji="1" lang="ja-JP" altLang="ja-JP" sz="1100">
              <a:solidFill>
                <a:schemeClr val="tx1"/>
              </a:solidFill>
              <a:effectLst/>
              <a:latin typeface="+mn-lt"/>
              <a:ea typeface="+mn-ea"/>
              <a:cs typeface="+mn-cs"/>
            </a:rPr>
            <a:t>上回ったため、将来負担比率の分子は、前年度と比較し</a:t>
          </a:r>
          <a:r>
            <a:rPr kumimoji="1" lang="en-US" altLang="ja-JP" sz="1100">
              <a:solidFill>
                <a:schemeClr val="tx1"/>
              </a:solidFill>
              <a:effectLst/>
              <a:latin typeface="+mn-lt"/>
              <a:ea typeface="+mn-ea"/>
              <a:cs typeface="+mn-cs"/>
            </a:rPr>
            <a:t>451,236</a:t>
          </a:r>
          <a:r>
            <a:rPr kumimoji="1" lang="ja-JP" altLang="ja-JP" sz="1100">
              <a:solidFill>
                <a:schemeClr val="tx1"/>
              </a:solidFill>
              <a:effectLst/>
              <a:latin typeface="+mn-lt"/>
              <a:ea typeface="+mn-ea"/>
              <a:cs typeface="+mn-cs"/>
            </a:rPr>
            <a:t>千円の</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となっている。</a:t>
          </a:r>
          <a:endParaRPr lang="ja-JP" altLang="ja-JP">
            <a:solidFill>
              <a:schemeClr val="tx1"/>
            </a:solidFill>
            <a:effectLst/>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今後も「中津市行政サービス高度化プラン</a:t>
          </a:r>
          <a:r>
            <a:rPr kumimoji="1" lang="en-US" altLang="ja-JP" sz="1100">
              <a:solidFill>
                <a:schemeClr val="tx1"/>
              </a:solidFill>
              <a:effectLst/>
              <a:latin typeface="+mn-lt"/>
              <a:ea typeface="+mn-ea"/>
              <a:cs typeface="+mn-cs"/>
            </a:rPr>
            <a:t>2022</a:t>
          </a:r>
          <a:r>
            <a:rPr kumimoji="1" lang="ja-JP" altLang="ja-JP" sz="1100">
              <a:solidFill>
                <a:schemeClr val="tx1"/>
              </a:solidFill>
              <a:effectLst/>
              <a:latin typeface="+mn-lt"/>
              <a:ea typeface="+mn-ea"/>
              <a:cs typeface="+mn-cs"/>
            </a:rPr>
            <a:t>」に基づき、当該比率の適正な推移に努める。</a:t>
          </a:r>
          <a:endParaRPr lang="ja-JP" altLang="ja-JP" sz="1400">
            <a:solidFill>
              <a:schemeClr val="tx1"/>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大分県中津市</a:t>
          </a:r>
        </a:p>
      </xdr:txBody>
    </xdr:sp>
    <xdr:clientData/>
  </xdr:twoCellAnchor>
  <xdr:twoCellAnchor>
    <xdr:from>
      <xdr:col>0</xdr:col>
      <xdr:colOff>533400</xdr:colOff>
      <xdr:row>4</xdr:row>
      <xdr:rowOff>118629</xdr:rowOff>
    </xdr:from>
    <xdr:to>
      <xdr:col>2</xdr:col>
      <xdr:colOff>1009650</xdr:colOff>
      <xdr:row>6</xdr:row>
      <xdr:rowOff>185304</xdr:rowOff>
    </xdr:to>
    <xdr:sp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市税や地方消費税交付金の増額、また普通交付税の追加交付を主な要因として、財政調整用基金（財政調整基金および減債基金）については約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となり、また、その他特目基金について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は、地域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振興基金などの取崩を行ったため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億円の減となったが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、全体として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財政調整用基金については、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年度に新たに策定した「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中津市行政サービス高度化プラン</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2022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に基づき、財政調整用基金を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億円以上確保し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の安定的な運営に必要な規模を確保していく。また、現有基金については、個別に基金そのものの意義を再度検討し、現在の行政目的・課題に整合していないと判断される基金は、目的の変更若しくは廃止等も含め見直しを行っていく。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：合併特例債を原資として、中津市の地域振興を目的とした事業に充当</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福祉振興基金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：本格的な高齢化社会の到来に備え、福祉の増進及び市民福祉活動の促進に係る事業に充当</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中津市拠点基金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：大分県北部・日田地方拠点都市地域基本計画に基づき、人材育成、地域間交流、地域振興、</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地域づくり等の推進に係る事業に充当</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公共施設等整備基金：公共施設等の整備及び補修等、整備に係る借入金の償還、解体撤去経費に充当</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育英基金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：経済的理由により学資の支弁が困難な者を対象に奨学資金を贈与する育英事業に充当。</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地域振興基金：田舎困りごとサポートや予防接種等の事業に充当したことによる減</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地域振興基金：合併後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年を経過し、新たな施策及び行政課題の解決のために有効的かつ積極的に活用する。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市税や地方消費税交付金の増額、また普通交付税の追加交付を主な要因として、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中津市行政サービス高度化プラン</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2022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において、標準財政規模の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％程度に当たる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億円以上を確保する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後年度の臨時財政対策債の償還財源として、減債基金に積立てを行ったため、約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必要に応じ、減債基金の取り崩しを行っていくが、財政の安定的な運営に資するため、適正な管理に努める。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73</xdr:col>
      <xdr:colOff>34925</xdr:colOff>
      <xdr:row>0</xdr:row>
      <xdr:rowOff>190500</xdr:rowOff>
    </xdr:from>
    <xdr:to>
      <xdr:col>87</xdr:col>
      <xdr:colOff>28575</xdr:colOff>
      <xdr:row>1</xdr:row>
      <xdr:rowOff>206375</xdr:rowOff>
    </xdr:to>
    <xdr:sp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83,110
81,770
491.44
48,078,217
45,384,160
2,564,052
24,677,089
39,743,365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総量圧縮等の取組みを行わなければ、有形固定資産減価償却率は上昇の一途をたどると推測される。平成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月一部改訂）」において、公共施設等の延べ床面積を</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％削減する目標を掲げており、総量の抑制、長寿命化、効率的な運営といった着実なマネジメントの推進が必要である。</a:t>
          </a:r>
        </a:p>
      </xdr:txBody>
    </xdr:sp>
    <xdr:clientData/>
  </xdr:twoCellAnchor>
  <xdr:oneCellAnchor>
    <xdr:from>
      <xdr:col>4</xdr:col>
      <xdr:colOff>174625</xdr:colOff>
      <xdr:row>23</xdr:row>
      <xdr:rowOff>47625</xdr:rowOff>
    </xdr:from>
    <xdr:ext cx="349839" cy="225703"/>
    <xdr:sp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5" name="直線コネクタ 64"/>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textlink="">
      <xdr:nvSpPr>
        <xdr:cNvPr id="66" name="有形固定資産減価償却率最小値テキスト"/>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7" name="直線コネクタ 66"/>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textlink="">
      <xdr:nvSpPr>
        <xdr:cNvPr id="68"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textlink="">
      <xdr:nvSpPr>
        <xdr:cNvPr id="70" name="有形固定資産減価償却率平均値テキスト"/>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textlink="">
      <xdr:nvSpPr>
        <xdr:cNvPr id="71" name="フローチャート: 判断 70"/>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textlink="">
      <xdr:nvSpPr>
        <xdr:cNvPr id="72" name="フローチャート: 判断 71"/>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textlink="">
      <xdr:nvSpPr>
        <xdr:cNvPr id="73" name="フローチャート: 判断 72"/>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textlink="">
      <xdr:nvSpPr>
        <xdr:cNvPr id="74" name="フローチャート: 判断 73"/>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textlink="">
      <xdr:nvSpPr>
        <xdr:cNvPr id="75" name="フローチャート: 判断 74"/>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textlink="">
      <xdr:nvSpPr>
        <xdr:cNvPr id="81" name="楕円 80"/>
        <xdr:cNvSpPr/>
      </xdr:nvSpPr>
      <xdr:spPr>
        <a:xfrm>
          <a:off x="47117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13987</xdr:rowOff>
    </xdr:from>
    <xdr:ext cx="405111" cy="259045"/>
    <xdr:sp textlink="">
      <xdr:nvSpPr>
        <xdr:cNvPr id="82" name="有形固定資産減価償却率該当値テキスト"/>
        <xdr:cNvSpPr txBox="1"/>
      </xdr:nvSpPr>
      <xdr:spPr>
        <a:xfrm>
          <a:off x="4813300"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167428</xdr:rowOff>
    </xdr:from>
    <xdr:to>
      <xdr:col>19</xdr:col>
      <xdr:colOff>187325</xdr:colOff>
      <xdr:row>31</xdr:row>
      <xdr:rowOff>97578</xdr:rowOff>
    </xdr:to>
    <xdr:sp textlink="">
      <xdr:nvSpPr>
        <xdr:cNvPr id="83" name="楕円 82"/>
        <xdr:cNvSpPr/>
      </xdr:nvSpPr>
      <xdr:spPr>
        <a:xfrm>
          <a:off x="4000500" y="608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46778</xdr:rowOff>
    </xdr:from>
    <xdr:to>
      <xdr:col>23</xdr:col>
      <xdr:colOff>85725</xdr:colOff>
      <xdr:row>31</xdr:row>
      <xdr:rowOff>86360</xdr:rowOff>
    </xdr:to>
    <xdr:cxnSp macro="">
      <xdr:nvCxnSpPr>
        <xdr:cNvPr id="84" name="直線コネクタ 83"/>
        <xdr:cNvCxnSpPr/>
      </xdr:nvCxnSpPr>
      <xdr:spPr>
        <a:xfrm>
          <a:off x="4051300" y="6133253"/>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131445</xdr:rowOff>
    </xdr:from>
    <xdr:to>
      <xdr:col>15</xdr:col>
      <xdr:colOff>187325</xdr:colOff>
      <xdr:row>31</xdr:row>
      <xdr:rowOff>61595</xdr:rowOff>
    </xdr:to>
    <xdr:sp textlink="">
      <xdr:nvSpPr>
        <xdr:cNvPr id="85" name="楕円 84"/>
        <xdr:cNvSpPr/>
      </xdr:nvSpPr>
      <xdr:spPr>
        <a:xfrm>
          <a:off x="3238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10795</xdr:rowOff>
    </xdr:from>
    <xdr:to>
      <xdr:col>19</xdr:col>
      <xdr:colOff>136525</xdr:colOff>
      <xdr:row>31</xdr:row>
      <xdr:rowOff>46778</xdr:rowOff>
    </xdr:to>
    <xdr:cxnSp macro="">
      <xdr:nvCxnSpPr>
        <xdr:cNvPr id="86" name="直線コネクタ 85"/>
        <xdr:cNvCxnSpPr/>
      </xdr:nvCxnSpPr>
      <xdr:spPr>
        <a:xfrm>
          <a:off x="3289300" y="6097270"/>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117052</xdr:rowOff>
    </xdr:from>
    <xdr:to>
      <xdr:col>11</xdr:col>
      <xdr:colOff>187325</xdr:colOff>
      <xdr:row>31</xdr:row>
      <xdr:rowOff>47202</xdr:rowOff>
    </xdr:to>
    <xdr:sp textlink="">
      <xdr:nvSpPr>
        <xdr:cNvPr id="87" name="楕円 86"/>
        <xdr:cNvSpPr/>
      </xdr:nvSpPr>
      <xdr:spPr>
        <a:xfrm>
          <a:off x="24765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167852</xdr:rowOff>
    </xdr:from>
    <xdr:to>
      <xdr:col>15</xdr:col>
      <xdr:colOff>136525</xdr:colOff>
      <xdr:row>31</xdr:row>
      <xdr:rowOff>10795</xdr:rowOff>
    </xdr:to>
    <xdr:cxnSp macro="">
      <xdr:nvCxnSpPr>
        <xdr:cNvPr id="88" name="直線コネクタ 87"/>
        <xdr:cNvCxnSpPr/>
      </xdr:nvCxnSpPr>
      <xdr:spPr>
        <a:xfrm>
          <a:off x="2527300" y="6082877"/>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81068</xdr:rowOff>
    </xdr:from>
    <xdr:to>
      <xdr:col>7</xdr:col>
      <xdr:colOff>187325</xdr:colOff>
      <xdr:row>31</xdr:row>
      <xdr:rowOff>11218</xdr:rowOff>
    </xdr:to>
    <xdr:sp textlink="">
      <xdr:nvSpPr>
        <xdr:cNvPr id="89" name="楕円 88"/>
        <xdr:cNvSpPr/>
      </xdr:nvSpPr>
      <xdr:spPr>
        <a:xfrm>
          <a:off x="1714500" y="59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131868</xdr:rowOff>
    </xdr:from>
    <xdr:to>
      <xdr:col>11</xdr:col>
      <xdr:colOff>136525</xdr:colOff>
      <xdr:row>30</xdr:row>
      <xdr:rowOff>167852</xdr:rowOff>
    </xdr:to>
    <xdr:cxnSp macro="">
      <xdr:nvCxnSpPr>
        <xdr:cNvPr id="90" name="直線コネクタ 89"/>
        <xdr:cNvCxnSpPr/>
      </xdr:nvCxnSpPr>
      <xdr:spPr>
        <a:xfrm>
          <a:off x="1765300" y="6046893"/>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96114</xdr:rowOff>
    </xdr:from>
    <xdr:ext cx="405111" cy="259045"/>
    <xdr:sp textlink="">
      <xdr:nvSpPr>
        <xdr:cNvPr id="91" name="n_1aveValue有形固定資産減価償却率"/>
        <xdr:cNvSpPr txBox="1"/>
      </xdr:nvSpPr>
      <xdr:spPr>
        <a:xfrm>
          <a:off x="38360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textlink="">
      <xdr:nvSpPr>
        <xdr:cNvPr id="92" name="n_2aveValue有形固定資産減価償却率"/>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textlink="">
      <xdr:nvSpPr>
        <xdr:cNvPr id="93" name="n_3aveValue有形固定資産減価償却率"/>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textlink="">
      <xdr:nvSpPr>
        <xdr:cNvPr id="94" name="n_4aveValue有形固定資産減価償却率"/>
        <xdr:cNvSpPr txBox="1"/>
      </xdr:nvSpPr>
      <xdr:spPr>
        <a:xfrm>
          <a:off x="1562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88705</xdr:rowOff>
    </xdr:from>
    <xdr:ext cx="405111" cy="259045"/>
    <xdr:sp textlink="">
      <xdr:nvSpPr>
        <xdr:cNvPr id="95" name="n_1mainValue有形固定資産減価償却率"/>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52722</xdr:rowOff>
    </xdr:from>
    <xdr:ext cx="405111" cy="259045"/>
    <xdr:sp textlink="">
      <xdr:nvSpPr>
        <xdr:cNvPr id="96" name="n_2mainValue有形固定資産減価償却率"/>
        <xdr:cNvSpPr txBox="1"/>
      </xdr:nvSpPr>
      <xdr:spPr>
        <a:xfrm>
          <a:off x="3086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38329</xdr:rowOff>
    </xdr:from>
    <xdr:ext cx="405111" cy="259045"/>
    <xdr:sp textlink="">
      <xdr:nvSpPr>
        <xdr:cNvPr id="97" name="n_3mainValue有形固定資産減価償却率"/>
        <xdr:cNvSpPr txBox="1"/>
      </xdr:nvSpPr>
      <xdr:spPr>
        <a:xfrm>
          <a:off x="2324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2345</xdr:rowOff>
    </xdr:from>
    <xdr:ext cx="405111" cy="259045"/>
    <xdr:sp textlink="">
      <xdr:nvSpPr>
        <xdr:cNvPr id="98" name="n_4mainValue有形固定資産減価償却率"/>
        <xdr:cNvSpPr txBox="1"/>
      </xdr:nvSpPr>
      <xdr:spPr>
        <a:xfrm>
          <a:off x="1562744" y="608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過疎対策事業債の発行額が約</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億円の減、緑ヶ丘中学校校舎増築事業に係る発行額が約</a:t>
          </a:r>
          <a:r>
            <a:rPr kumimoji="1" lang="en-US" altLang="ja-JP" sz="1100">
              <a:latin typeface="ＭＳ Ｐゴシック" panose="020B0600070205080204" pitchFamily="50" charset="-128"/>
              <a:ea typeface="ＭＳ Ｐゴシック" panose="020B0600070205080204" pitchFamily="50" charset="-128"/>
            </a:rPr>
            <a:t>1.45</a:t>
          </a:r>
          <a:r>
            <a:rPr kumimoji="1" lang="ja-JP" altLang="en-US" sz="1100">
              <a:latin typeface="ＭＳ Ｐゴシック" panose="020B0600070205080204" pitchFamily="50" charset="-128"/>
              <a:ea typeface="ＭＳ Ｐゴシック" panose="020B0600070205080204" pitchFamily="50" charset="-128"/>
            </a:rPr>
            <a:t>億円の減と経常一般財源等の約</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億円増により、債務償還比率は改善したものの、類似団体平均値より高い数値となっている。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そのため、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月に策定した「公共施設等総合管理計画（令和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月一部改訂）」に基づいた着実なマネジメントを実施するとともに、令和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年度に策定した「中津市行政サービス高度化プラン</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」に基づき、公共施設の最適化や公共施設等整備基金を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億円以上確保していく。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29" name="直線コネクタ 128"/>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textlink="">
      <xdr:nvSpPr>
        <xdr:cNvPr id="130" name="債務償還比率最小値テキスト"/>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1" name="直線コネクタ 130"/>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78603</xdr:rowOff>
    </xdr:from>
    <xdr:ext cx="469744" cy="259045"/>
    <xdr:sp textlink="">
      <xdr:nvSpPr>
        <xdr:cNvPr id="134" name="債務償還比率平均値テキスト"/>
        <xdr:cNvSpPr txBox="1"/>
      </xdr:nvSpPr>
      <xdr:spPr>
        <a:xfrm>
          <a:off x="14846300" y="5822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textlink="">
      <xdr:nvSpPr>
        <xdr:cNvPr id="135" name="フローチャート: 判断 134"/>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textlink="">
      <xdr:nvSpPr>
        <xdr:cNvPr id="136" name="フローチャート: 判断 135"/>
        <xdr:cNvSpPr/>
      </xdr:nvSpPr>
      <xdr:spPr>
        <a:xfrm>
          <a:off x="14033500" y="619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textlink="">
      <xdr:nvSpPr>
        <xdr:cNvPr id="137" name="フローチャート: 判断 136"/>
        <xdr:cNvSpPr/>
      </xdr:nvSpPr>
      <xdr:spPr>
        <a:xfrm>
          <a:off x="13271500" y="620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textlink="">
      <xdr:nvSpPr>
        <xdr:cNvPr id="138" name="フローチャート: 判断 137"/>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textlink="">
      <xdr:nvSpPr>
        <xdr:cNvPr id="139" name="フローチャート: 判断 138"/>
        <xdr:cNvSpPr/>
      </xdr:nvSpPr>
      <xdr:spPr>
        <a:xfrm>
          <a:off x="11747500" y="619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98289</xdr:rowOff>
    </xdr:from>
    <xdr:to>
      <xdr:col>76</xdr:col>
      <xdr:colOff>73025</xdr:colOff>
      <xdr:row>31</xdr:row>
      <xdr:rowOff>28439</xdr:rowOff>
    </xdr:to>
    <xdr:sp textlink="">
      <xdr:nvSpPr>
        <xdr:cNvPr id="145" name="楕円 144"/>
        <xdr:cNvSpPr/>
      </xdr:nvSpPr>
      <xdr:spPr>
        <a:xfrm>
          <a:off x="14744700" y="601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76716</xdr:rowOff>
    </xdr:from>
    <xdr:ext cx="469744" cy="259045"/>
    <xdr:sp textlink="">
      <xdr:nvSpPr>
        <xdr:cNvPr id="146" name="債務償還比率該当値テキスト"/>
        <xdr:cNvSpPr txBox="1"/>
      </xdr:nvSpPr>
      <xdr:spPr>
        <a:xfrm>
          <a:off x="14846300" y="599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158469</xdr:rowOff>
    </xdr:from>
    <xdr:to>
      <xdr:col>72</xdr:col>
      <xdr:colOff>123825</xdr:colOff>
      <xdr:row>32</xdr:row>
      <xdr:rowOff>88619</xdr:rowOff>
    </xdr:to>
    <xdr:sp textlink="">
      <xdr:nvSpPr>
        <xdr:cNvPr id="147" name="楕円 146"/>
        <xdr:cNvSpPr/>
      </xdr:nvSpPr>
      <xdr:spPr>
        <a:xfrm>
          <a:off x="14033500" y="624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149089</xdr:rowOff>
    </xdr:from>
    <xdr:to>
      <xdr:col>76</xdr:col>
      <xdr:colOff>22225</xdr:colOff>
      <xdr:row>32</xdr:row>
      <xdr:rowOff>37819</xdr:rowOff>
    </xdr:to>
    <xdr:cxnSp macro="">
      <xdr:nvCxnSpPr>
        <xdr:cNvPr id="148" name="直線コネクタ 147"/>
        <xdr:cNvCxnSpPr/>
      </xdr:nvCxnSpPr>
      <xdr:spPr>
        <a:xfrm flipV="1">
          <a:off x="14084300" y="6064114"/>
          <a:ext cx="711200" cy="23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50864</xdr:rowOff>
    </xdr:from>
    <xdr:to>
      <xdr:col>68</xdr:col>
      <xdr:colOff>123825</xdr:colOff>
      <xdr:row>32</xdr:row>
      <xdr:rowOff>152464</xdr:rowOff>
    </xdr:to>
    <xdr:sp textlink="">
      <xdr:nvSpPr>
        <xdr:cNvPr id="149" name="楕円 148"/>
        <xdr:cNvSpPr/>
      </xdr:nvSpPr>
      <xdr:spPr>
        <a:xfrm>
          <a:off x="13271500" y="630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37819</xdr:rowOff>
    </xdr:from>
    <xdr:to>
      <xdr:col>72</xdr:col>
      <xdr:colOff>73025</xdr:colOff>
      <xdr:row>32</xdr:row>
      <xdr:rowOff>101664</xdr:rowOff>
    </xdr:to>
    <xdr:cxnSp macro="">
      <xdr:nvCxnSpPr>
        <xdr:cNvPr id="150" name="直線コネクタ 149"/>
        <xdr:cNvCxnSpPr/>
      </xdr:nvCxnSpPr>
      <xdr:spPr>
        <a:xfrm flipV="1">
          <a:off x="13322300" y="6295744"/>
          <a:ext cx="762000" cy="6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11847</xdr:rowOff>
    </xdr:from>
    <xdr:to>
      <xdr:col>64</xdr:col>
      <xdr:colOff>123825</xdr:colOff>
      <xdr:row>32</xdr:row>
      <xdr:rowOff>113447</xdr:rowOff>
    </xdr:to>
    <xdr:sp textlink="">
      <xdr:nvSpPr>
        <xdr:cNvPr id="151" name="楕円 150"/>
        <xdr:cNvSpPr/>
      </xdr:nvSpPr>
      <xdr:spPr>
        <a:xfrm>
          <a:off x="12509500" y="62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62647</xdr:rowOff>
    </xdr:from>
    <xdr:to>
      <xdr:col>68</xdr:col>
      <xdr:colOff>73025</xdr:colOff>
      <xdr:row>32</xdr:row>
      <xdr:rowOff>101664</xdr:rowOff>
    </xdr:to>
    <xdr:cxnSp macro="">
      <xdr:nvCxnSpPr>
        <xdr:cNvPr id="152" name="直線コネクタ 151"/>
        <xdr:cNvCxnSpPr/>
      </xdr:nvCxnSpPr>
      <xdr:spPr>
        <a:xfrm>
          <a:off x="12560300" y="6320572"/>
          <a:ext cx="762000" cy="3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24185</xdr:rowOff>
    </xdr:from>
    <xdr:to>
      <xdr:col>60</xdr:col>
      <xdr:colOff>123825</xdr:colOff>
      <xdr:row>32</xdr:row>
      <xdr:rowOff>125785</xdr:rowOff>
    </xdr:to>
    <xdr:sp textlink="">
      <xdr:nvSpPr>
        <xdr:cNvPr id="153" name="楕円 152"/>
        <xdr:cNvSpPr/>
      </xdr:nvSpPr>
      <xdr:spPr>
        <a:xfrm>
          <a:off x="11747500" y="628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62647</xdr:rowOff>
    </xdr:from>
    <xdr:to>
      <xdr:col>64</xdr:col>
      <xdr:colOff>73025</xdr:colOff>
      <xdr:row>32</xdr:row>
      <xdr:rowOff>74985</xdr:rowOff>
    </xdr:to>
    <xdr:cxnSp macro="">
      <xdr:nvCxnSpPr>
        <xdr:cNvPr id="154" name="直線コネクタ 153"/>
        <xdr:cNvCxnSpPr/>
      </xdr:nvCxnSpPr>
      <xdr:spPr>
        <a:xfrm flipV="1">
          <a:off x="11798300" y="6320572"/>
          <a:ext cx="762000" cy="1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59498</xdr:rowOff>
    </xdr:from>
    <xdr:ext cx="469744" cy="259045"/>
    <xdr:sp textlink="">
      <xdr:nvSpPr>
        <xdr:cNvPr id="155" name="n_1aveValue債務償還比率"/>
        <xdr:cNvSpPr txBox="1"/>
      </xdr:nvSpPr>
      <xdr:spPr>
        <a:xfrm>
          <a:off x="13836727" y="597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61657</xdr:rowOff>
    </xdr:from>
    <xdr:ext cx="469744" cy="259045"/>
    <xdr:sp textlink="">
      <xdr:nvSpPr>
        <xdr:cNvPr id="156" name="n_2aveValue債務償還比率"/>
        <xdr:cNvSpPr txBox="1"/>
      </xdr:nvSpPr>
      <xdr:spPr>
        <a:xfrm>
          <a:off x="13087427" y="597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textlink="">
      <xdr:nvSpPr>
        <xdr:cNvPr id="157" name="n_3aveValue債務償還比率"/>
        <xdr:cNvSpPr txBox="1"/>
      </xdr:nvSpPr>
      <xdr:spPr>
        <a:xfrm>
          <a:off x="12325427" y="597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56568</xdr:rowOff>
    </xdr:from>
    <xdr:ext cx="469744" cy="259045"/>
    <xdr:sp textlink="">
      <xdr:nvSpPr>
        <xdr:cNvPr id="158" name="n_4aveValue債務償還比率"/>
        <xdr:cNvSpPr txBox="1"/>
      </xdr:nvSpPr>
      <xdr:spPr>
        <a:xfrm>
          <a:off x="11563427" y="597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79746</xdr:rowOff>
    </xdr:from>
    <xdr:ext cx="469744" cy="259045"/>
    <xdr:sp textlink="">
      <xdr:nvSpPr>
        <xdr:cNvPr id="159" name="n_1mainValue債務償還比率"/>
        <xdr:cNvSpPr txBox="1"/>
      </xdr:nvSpPr>
      <xdr:spPr>
        <a:xfrm>
          <a:off x="13836727" y="633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143591</xdr:rowOff>
    </xdr:from>
    <xdr:ext cx="469744" cy="259045"/>
    <xdr:sp textlink="">
      <xdr:nvSpPr>
        <xdr:cNvPr id="160" name="n_2mainValue債務償還比率"/>
        <xdr:cNvSpPr txBox="1"/>
      </xdr:nvSpPr>
      <xdr:spPr>
        <a:xfrm>
          <a:off x="13087427" y="640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104574</xdr:rowOff>
    </xdr:from>
    <xdr:ext cx="469744" cy="259045"/>
    <xdr:sp textlink="">
      <xdr:nvSpPr>
        <xdr:cNvPr id="161" name="n_3mainValue債務償還比率"/>
        <xdr:cNvSpPr txBox="1"/>
      </xdr:nvSpPr>
      <xdr:spPr>
        <a:xfrm>
          <a:off x="12325427" y="636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116912</xdr:rowOff>
    </xdr:from>
    <xdr:ext cx="469744" cy="259045"/>
    <xdr:sp textlink="">
      <xdr:nvSpPr>
        <xdr:cNvPr id="162" name="n_4mainValue債務償還比率"/>
        <xdr:cNvSpPr txBox="1"/>
      </xdr:nvSpPr>
      <xdr:spPr>
        <a:xfrm>
          <a:off x="11563427" y="637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83,110
81,770
491.44
48,078,217
45,384,160
2,564,052
24,677,089
39,743,365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textlink="">
      <xdr:nvSpPr>
        <xdr:cNvPr id="56" name="【道路】&#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textlink="">
      <xdr:nvSpPr>
        <xdr:cNvPr id="58" name="【道路】&#10;有形固定資産減価償却率最大値テキスト"/>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61993</xdr:rowOff>
    </xdr:from>
    <xdr:ext cx="405111" cy="259045"/>
    <xdr:sp textlink="">
      <xdr:nvSpPr>
        <xdr:cNvPr id="60" name="【道路】&#10;有形固定資産減価償却率平均値テキスト"/>
        <xdr:cNvSpPr txBox="1"/>
      </xdr:nvSpPr>
      <xdr:spPr>
        <a:xfrm>
          <a:off x="4673600" y="6577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textlink="">
      <xdr:nvSpPr>
        <xdr:cNvPr id="61" name="フローチャート: 判断 60"/>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50546</xdr:rowOff>
    </xdr:from>
    <xdr:to>
      <xdr:col>20</xdr:col>
      <xdr:colOff>38100</xdr:colOff>
      <xdr:row>39</xdr:row>
      <xdr:rowOff>152146</xdr:rowOff>
    </xdr:to>
    <xdr:sp textlink="">
      <xdr:nvSpPr>
        <xdr:cNvPr id="62" name="フローチャート: 判断 61"/>
        <xdr:cNvSpPr/>
      </xdr:nvSpPr>
      <xdr:spPr>
        <a:xfrm>
          <a:off x="3746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2540</xdr:rowOff>
    </xdr:from>
    <xdr:to>
      <xdr:col>15</xdr:col>
      <xdr:colOff>101600</xdr:colOff>
      <xdr:row>39</xdr:row>
      <xdr:rowOff>104140</xdr:rowOff>
    </xdr:to>
    <xdr:sp textlink="">
      <xdr:nvSpPr>
        <xdr:cNvPr id="63" name="フローチャート: 判断 62"/>
        <xdr:cNvSpPr/>
      </xdr:nvSpPr>
      <xdr:spPr>
        <a:xfrm>
          <a:off x="2857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164846</xdr:rowOff>
    </xdr:from>
    <xdr:to>
      <xdr:col>10</xdr:col>
      <xdr:colOff>165100</xdr:colOff>
      <xdr:row>39</xdr:row>
      <xdr:rowOff>94996</xdr:rowOff>
    </xdr:to>
    <xdr:sp textlink="">
      <xdr:nvSpPr>
        <xdr:cNvPr id="64" name="フローチャート: 判断 63"/>
        <xdr:cNvSpPr/>
      </xdr:nvSpPr>
      <xdr:spPr>
        <a:xfrm>
          <a:off x="1968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132842</xdr:rowOff>
    </xdr:from>
    <xdr:to>
      <xdr:col>6</xdr:col>
      <xdr:colOff>38100</xdr:colOff>
      <xdr:row>39</xdr:row>
      <xdr:rowOff>62992</xdr:rowOff>
    </xdr:to>
    <xdr:sp textlink="">
      <xdr:nvSpPr>
        <xdr:cNvPr id="65" name="フローチャート: 判断 64"/>
        <xdr:cNvSpPr/>
      </xdr:nvSpPr>
      <xdr:spPr>
        <a:xfrm>
          <a:off x="1079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116840</xdr:rowOff>
    </xdr:from>
    <xdr:to>
      <xdr:col>24</xdr:col>
      <xdr:colOff>114300</xdr:colOff>
      <xdr:row>40</xdr:row>
      <xdr:rowOff>46990</xdr:rowOff>
    </xdr:to>
    <xdr:sp textlink="">
      <xdr:nvSpPr>
        <xdr:cNvPr id="71" name="楕円 70"/>
        <xdr:cNvSpPr/>
      </xdr:nvSpPr>
      <xdr:spPr>
        <a:xfrm>
          <a:off x="4584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95267</xdr:rowOff>
    </xdr:from>
    <xdr:ext cx="405111" cy="259045"/>
    <xdr:sp textlink="">
      <xdr:nvSpPr>
        <xdr:cNvPr id="72" name="【道路】&#10;有形固定資産減価償却率該当値テキスト"/>
        <xdr:cNvSpPr txBox="1"/>
      </xdr:nvSpPr>
      <xdr:spPr>
        <a:xfrm>
          <a:off x="4673600"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84836</xdr:rowOff>
    </xdr:from>
    <xdr:to>
      <xdr:col>20</xdr:col>
      <xdr:colOff>38100</xdr:colOff>
      <xdr:row>40</xdr:row>
      <xdr:rowOff>14986</xdr:rowOff>
    </xdr:to>
    <xdr:sp textlink="">
      <xdr:nvSpPr>
        <xdr:cNvPr id="73" name="楕円 72"/>
        <xdr:cNvSpPr/>
      </xdr:nvSpPr>
      <xdr:spPr>
        <a:xfrm>
          <a:off x="3746500" y="677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135636</xdr:rowOff>
    </xdr:from>
    <xdr:to>
      <xdr:col>24</xdr:col>
      <xdr:colOff>63500</xdr:colOff>
      <xdr:row>39</xdr:row>
      <xdr:rowOff>167640</xdr:rowOff>
    </xdr:to>
    <xdr:cxnSp macro="">
      <xdr:nvCxnSpPr>
        <xdr:cNvPr id="74" name="直線コネクタ 73"/>
        <xdr:cNvCxnSpPr/>
      </xdr:nvCxnSpPr>
      <xdr:spPr>
        <a:xfrm>
          <a:off x="3797300" y="682218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55118</xdr:rowOff>
    </xdr:from>
    <xdr:to>
      <xdr:col>15</xdr:col>
      <xdr:colOff>101600</xdr:colOff>
      <xdr:row>39</xdr:row>
      <xdr:rowOff>156718</xdr:rowOff>
    </xdr:to>
    <xdr:sp textlink="">
      <xdr:nvSpPr>
        <xdr:cNvPr id="75" name="楕円 74"/>
        <xdr:cNvSpPr/>
      </xdr:nvSpPr>
      <xdr:spPr>
        <a:xfrm>
          <a:off x="2857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105918</xdr:rowOff>
    </xdr:from>
    <xdr:to>
      <xdr:col>19</xdr:col>
      <xdr:colOff>177800</xdr:colOff>
      <xdr:row>39</xdr:row>
      <xdr:rowOff>135636</xdr:rowOff>
    </xdr:to>
    <xdr:cxnSp macro="">
      <xdr:nvCxnSpPr>
        <xdr:cNvPr id="76" name="直線コネクタ 75"/>
        <xdr:cNvCxnSpPr/>
      </xdr:nvCxnSpPr>
      <xdr:spPr>
        <a:xfrm>
          <a:off x="2908300" y="679246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23114</xdr:rowOff>
    </xdr:from>
    <xdr:to>
      <xdr:col>10</xdr:col>
      <xdr:colOff>165100</xdr:colOff>
      <xdr:row>39</xdr:row>
      <xdr:rowOff>124714</xdr:rowOff>
    </xdr:to>
    <xdr:sp textlink="">
      <xdr:nvSpPr>
        <xdr:cNvPr id="77" name="楕円 76"/>
        <xdr:cNvSpPr/>
      </xdr:nvSpPr>
      <xdr:spPr>
        <a:xfrm>
          <a:off x="1968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73914</xdr:rowOff>
    </xdr:from>
    <xdr:to>
      <xdr:col>15</xdr:col>
      <xdr:colOff>50800</xdr:colOff>
      <xdr:row>39</xdr:row>
      <xdr:rowOff>105918</xdr:rowOff>
    </xdr:to>
    <xdr:cxnSp macro="">
      <xdr:nvCxnSpPr>
        <xdr:cNvPr id="78" name="直線コネクタ 77"/>
        <xdr:cNvCxnSpPr/>
      </xdr:nvCxnSpPr>
      <xdr:spPr>
        <a:xfrm>
          <a:off x="2019300" y="67604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164846</xdr:rowOff>
    </xdr:from>
    <xdr:to>
      <xdr:col>6</xdr:col>
      <xdr:colOff>38100</xdr:colOff>
      <xdr:row>39</xdr:row>
      <xdr:rowOff>94996</xdr:rowOff>
    </xdr:to>
    <xdr:sp textlink="">
      <xdr:nvSpPr>
        <xdr:cNvPr id="79" name="楕円 78"/>
        <xdr:cNvSpPr/>
      </xdr:nvSpPr>
      <xdr:spPr>
        <a:xfrm>
          <a:off x="10795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44196</xdr:rowOff>
    </xdr:from>
    <xdr:to>
      <xdr:col>10</xdr:col>
      <xdr:colOff>114300</xdr:colOff>
      <xdr:row>39</xdr:row>
      <xdr:rowOff>73914</xdr:rowOff>
    </xdr:to>
    <xdr:cxnSp macro="">
      <xdr:nvCxnSpPr>
        <xdr:cNvPr id="80" name="直線コネクタ 79"/>
        <xdr:cNvCxnSpPr/>
      </xdr:nvCxnSpPr>
      <xdr:spPr>
        <a:xfrm>
          <a:off x="1130300" y="673074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168673</xdr:rowOff>
    </xdr:from>
    <xdr:ext cx="405111" cy="259045"/>
    <xdr:sp textlink="">
      <xdr:nvSpPr>
        <xdr:cNvPr id="81" name="n_1aveValue【道路】&#10;有形固定資産減価償却率"/>
        <xdr:cNvSpPr txBox="1"/>
      </xdr:nvSpPr>
      <xdr:spPr>
        <a:xfrm>
          <a:off x="3582044" y="651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120667</xdr:rowOff>
    </xdr:from>
    <xdr:ext cx="405111" cy="259045"/>
    <xdr:sp textlink="">
      <xdr:nvSpPr>
        <xdr:cNvPr id="82" name="n_2aveValue【道路】&#10;有形固定資産減価償却率"/>
        <xdr:cNvSpPr txBox="1"/>
      </xdr:nvSpPr>
      <xdr:spPr>
        <a:xfrm>
          <a:off x="2705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111523</xdr:rowOff>
    </xdr:from>
    <xdr:ext cx="405111" cy="259045"/>
    <xdr:sp textlink="">
      <xdr:nvSpPr>
        <xdr:cNvPr id="83" name="n_3aveValue【道路】&#10;有形固定資産減価償却率"/>
        <xdr:cNvSpPr txBox="1"/>
      </xdr:nvSpPr>
      <xdr:spPr>
        <a:xfrm>
          <a:off x="1816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79519</xdr:rowOff>
    </xdr:from>
    <xdr:ext cx="405111" cy="259045"/>
    <xdr:sp textlink="">
      <xdr:nvSpPr>
        <xdr:cNvPr id="84" name="n_4aveValue【道路】&#10;有形固定資産減価償却率"/>
        <xdr:cNvSpPr txBox="1"/>
      </xdr:nvSpPr>
      <xdr:spPr>
        <a:xfrm>
          <a:off x="927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6113</xdr:rowOff>
    </xdr:from>
    <xdr:ext cx="405111" cy="259045"/>
    <xdr:sp textlink="">
      <xdr:nvSpPr>
        <xdr:cNvPr id="85" name="n_1mainValue【道路】&#10;有形固定資産減価償却率"/>
        <xdr:cNvSpPr txBox="1"/>
      </xdr:nvSpPr>
      <xdr:spPr>
        <a:xfrm>
          <a:off x="3582044" y="6864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147845</xdr:rowOff>
    </xdr:from>
    <xdr:ext cx="405111" cy="259045"/>
    <xdr:sp textlink="">
      <xdr:nvSpPr>
        <xdr:cNvPr id="86" name="n_2mainValue【道路】&#10;有形固定資産減価償却率"/>
        <xdr:cNvSpPr txBox="1"/>
      </xdr:nvSpPr>
      <xdr:spPr>
        <a:xfrm>
          <a:off x="2705744" y="683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115841</xdr:rowOff>
    </xdr:from>
    <xdr:ext cx="405111" cy="259045"/>
    <xdr:sp textlink="">
      <xdr:nvSpPr>
        <xdr:cNvPr id="87" name="n_3mainValue【道路】&#10;有形固定資産減価償却率"/>
        <xdr:cNvSpPr txBox="1"/>
      </xdr:nvSpPr>
      <xdr:spPr>
        <a:xfrm>
          <a:off x="1816744" y="680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86123</xdr:rowOff>
    </xdr:from>
    <xdr:ext cx="405111" cy="259045"/>
    <xdr:sp textlink="">
      <xdr:nvSpPr>
        <xdr:cNvPr id="88" name="n_4mainValue【道路】&#10;有形固定資産減価償却率"/>
        <xdr:cNvSpPr txBox="1"/>
      </xdr:nvSpPr>
      <xdr:spPr>
        <a:xfrm>
          <a:off x="927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textlink="">
      <xdr:nvSpPr>
        <xdr:cNvPr id="102" name="テキスト ボックス 10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textlink="">
      <xdr:nvSpPr>
        <xdr:cNvPr id="104" name="テキスト ボックス 10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textlink="">
      <xdr:nvSpPr>
        <xdr:cNvPr id="106" name="テキスト ボックス 10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textlink="">
      <xdr:nvSpPr>
        <xdr:cNvPr id="108" name="テキスト ボックス 10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textlink="">
      <xdr:nvSpPr>
        <xdr:cNvPr id="110" name="テキスト ボックス 109"/>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textlink="">
      <xdr:nvSpPr>
        <xdr:cNvPr id="115" name="【道路】&#10;一人当たり延長最小値テキスト"/>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textlink="">
      <xdr:nvSpPr>
        <xdr:cNvPr id="117" name="【道路】&#10;一人当たり延長最大値テキスト"/>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121752</xdr:rowOff>
    </xdr:from>
    <xdr:ext cx="534377" cy="259045"/>
    <xdr:sp textlink="">
      <xdr:nvSpPr>
        <xdr:cNvPr id="119" name="【道路】&#10;一人当たり延長平均値テキスト"/>
        <xdr:cNvSpPr txBox="1"/>
      </xdr:nvSpPr>
      <xdr:spPr>
        <a:xfrm>
          <a:off x="10515600" y="6979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textlink="">
      <xdr:nvSpPr>
        <xdr:cNvPr id="120" name="フローチャート: 判断 119"/>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78925</xdr:rowOff>
    </xdr:from>
    <xdr:to>
      <xdr:col>50</xdr:col>
      <xdr:colOff>165100</xdr:colOff>
      <xdr:row>41</xdr:row>
      <xdr:rowOff>9075</xdr:rowOff>
    </xdr:to>
    <xdr:sp textlink="">
      <xdr:nvSpPr>
        <xdr:cNvPr id="121" name="フローチャート: 判断 120"/>
        <xdr:cNvSpPr/>
      </xdr:nvSpPr>
      <xdr:spPr>
        <a:xfrm>
          <a:off x="9588500" y="693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70875</xdr:rowOff>
    </xdr:from>
    <xdr:to>
      <xdr:col>46</xdr:col>
      <xdr:colOff>38100</xdr:colOff>
      <xdr:row>41</xdr:row>
      <xdr:rowOff>1025</xdr:rowOff>
    </xdr:to>
    <xdr:sp textlink="">
      <xdr:nvSpPr>
        <xdr:cNvPr id="122" name="フローチャート: 判断 121"/>
        <xdr:cNvSpPr/>
      </xdr:nvSpPr>
      <xdr:spPr>
        <a:xfrm>
          <a:off x="8699500" y="692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75088</xdr:rowOff>
    </xdr:from>
    <xdr:to>
      <xdr:col>41</xdr:col>
      <xdr:colOff>101600</xdr:colOff>
      <xdr:row>41</xdr:row>
      <xdr:rowOff>5238</xdr:rowOff>
    </xdr:to>
    <xdr:sp textlink="">
      <xdr:nvSpPr>
        <xdr:cNvPr id="123" name="フローチャート: 判断 122"/>
        <xdr:cNvSpPr/>
      </xdr:nvSpPr>
      <xdr:spPr>
        <a:xfrm>
          <a:off x="7810500" y="693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89539</xdr:rowOff>
    </xdr:from>
    <xdr:to>
      <xdr:col>36</xdr:col>
      <xdr:colOff>165100</xdr:colOff>
      <xdr:row>41</xdr:row>
      <xdr:rowOff>19689</xdr:rowOff>
    </xdr:to>
    <xdr:sp textlink="">
      <xdr:nvSpPr>
        <xdr:cNvPr id="124" name="フローチャート: 判断 123"/>
        <xdr:cNvSpPr/>
      </xdr:nvSpPr>
      <xdr:spPr>
        <a:xfrm>
          <a:off x="6921500" y="694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93001</xdr:rowOff>
    </xdr:from>
    <xdr:to>
      <xdr:col>55</xdr:col>
      <xdr:colOff>50800</xdr:colOff>
      <xdr:row>41</xdr:row>
      <xdr:rowOff>23151</xdr:rowOff>
    </xdr:to>
    <xdr:sp textlink="">
      <xdr:nvSpPr>
        <xdr:cNvPr id="130" name="楕円 129"/>
        <xdr:cNvSpPr/>
      </xdr:nvSpPr>
      <xdr:spPr>
        <a:xfrm>
          <a:off x="10426700" y="695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115878</xdr:rowOff>
    </xdr:from>
    <xdr:ext cx="534377" cy="259045"/>
    <xdr:sp textlink="">
      <xdr:nvSpPr>
        <xdr:cNvPr id="131" name="【道路】&#10;一人当たり延長該当値テキスト"/>
        <xdr:cNvSpPr txBox="1"/>
      </xdr:nvSpPr>
      <xdr:spPr>
        <a:xfrm>
          <a:off x="10515600" y="680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96429</xdr:rowOff>
    </xdr:from>
    <xdr:to>
      <xdr:col>50</xdr:col>
      <xdr:colOff>165100</xdr:colOff>
      <xdr:row>41</xdr:row>
      <xdr:rowOff>26579</xdr:rowOff>
    </xdr:to>
    <xdr:sp textlink="">
      <xdr:nvSpPr>
        <xdr:cNvPr id="132" name="楕円 131"/>
        <xdr:cNvSpPr/>
      </xdr:nvSpPr>
      <xdr:spPr>
        <a:xfrm>
          <a:off x="9588500" y="695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143801</xdr:rowOff>
    </xdr:from>
    <xdr:to>
      <xdr:col>55</xdr:col>
      <xdr:colOff>0</xdr:colOff>
      <xdr:row>40</xdr:row>
      <xdr:rowOff>147229</xdr:rowOff>
    </xdr:to>
    <xdr:cxnSp macro="">
      <xdr:nvCxnSpPr>
        <xdr:cNvPr id="133" name="直線コネクタ 132"/>
        <xdr:cNvCxnSpPr/>
      </xdr:nvCxnSpPr>
      <xdr:spPr>
        <a:xfrm flipV="1">
          <a:off x="9639300" y="7001801"/>
          <a:ext cx="8382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95466</xdr:rowOff>
    </xdr:from>
    <xdr:to>
      <xdr:col>46</xdr:col>
      <xdr:colOff>38100</xdr:colOff>
      <xdr:row>41</xdr:row>
      <xdr:rowOff>25616</xdr:rowOff>
    </xdr:to>
    <xdr:sp textlink="">
      <xdr:nvSpPr>
        <xdr:cNvPr id="134" name="楕円 133"/>
        <xdr:cNvSpPr/>
      </xdr:nvSpPr>
      <xdr:spPr>
        <a:xfrm>
          <a:off x="8699500" y="695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146266</xdr:rowOff>
    </xdr:from>
    <xdr:to>
      <xdr:col>50</xdr:col>
      <xdr:colOff>114300</xdr:colOff>
      <xdr:row>40</xdr:row>
      <xdr:rowOff>147229</xdr:rowOff>
    </xdr:to>
    <xdr:cxnSp macro="">
      <xdr:nvCxnSpPr>
        <xdr:cNvPr id="135" name="直線コネクタ 134"/>
        <xdr:cNvCxnSpPr/>
      </xdr:nvCxnSpPr>
      <xdr:spPr>
        <a:xfrm>
          <a:off x="8750300" y="7004266"/>
          <a:ext cx="889000" cy="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97001</xdr:rowOff>
    </xdr:from>
    <xdr:to>
      <xdr:col>41</xdr:col>
      <xdr:colOff>101600</xdr:colOff>
      <xdr:row>41</xdr:row>
      <xdr:rowOff>27151</xdr:rowOff>
    </xdr:to>
    <xdr:sp textlink="">
      <xdr:nvSpPr>
        <xdr:cNvPr id="136" name="楕円 135"/>
        <xdr:cNvSpPr/>
      </xdr:nvSpPr>
      <xdr:spPr>
        <a:xfrm>
          <a:off x="7810500" y="695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146266</xdr:rowOff>
    </xdr:from>
    <xdr:to>
      <xdr:col>45</xdr:col>
      <xdr:colOff>177800</xdr:colOff>
      <xdr:row>40</xdr:row>
      <xdr:rowOff>147801</xdr:rowOff>
    </xdr:to>
    <xdr:cxnSp macro="">
      <xdr:nvCxnSpPr>
        <xdr:cNvPr id="137" name="直線コネクタ 136"/>
        <xdr:cNvCxnSpPr/>
      </xdr:nvCxnSpPr>
      <xdr:spPr>
        <a:xfrm flipV="1">
          <a:off x="7861300" y="7004266"/>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42</xdr:row>
      <xdr:rowOff>32274</xdr:rowOff>
    </xdr:from>
    <xdr:to>
      <xdr:col>36</xdr:col>
      <xdr:colOff>165100</xdr:colOff>
      <xdr:row>42</xdr:row>
      <xdr:rowOff>133874</xdr:rowOff>
    </xdr:to>
    <xdr:sp textlink="">
      <xdr:nvSpPr>
        <xdr:cNvPr id="138" name="楕円 137"/>
        <xdr:cNvSpPr/>
      </xdr:nvSpPr>
      <xdr:spPr>
        <a:xfrm>
          <a:off x="6921500" y="723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147801</xdr:rowOff>
    </xdr:from>
    <xdr:to>
      <xdr:col>41</xdr:col>
      <xdr:colOff>50800</xdr:colOff>
      <xdr:row>42</xdr:row>
      <xdr:rowOff>83074</xdr:rowOff>
    </xdr:to>
    <xdr:cxnSp macro="">
      <xdr:nvCxnSpPr>
        <xdr:cNvPr id="139" name="直線コネクタ 138"/>
        <xdr:cNvCxnSpPr/>
      </xdr:nvCxnSpPr>
      <xdr:spPr>
        <a:xfrm flipV="1">
          <a:off x="6972300" y="7005801"/>
          <a:ext cx="889000" cy="27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25602</xdr:rowOff>
    </xdr:from>
    <xdr:ext cx="534377" cy="259045"/>
    <xdr:sp textlink="">
      <xdr:nvSpPr>
        <xdr:cNvPr id="140" name="n_1aveValue【道路】&#10;一人当たり延長"/>
        <xdr:cNvSpPr txBox="1"/>
      </xdr:nvSpPr>
      <xdr:spPr>
        <a:xfrm>
          <a:off x="9359411" y="671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17552</xdr:rowOff>
    </xdr:from>
    <xdr:ext cx="534377" cy="259045"/>
    <xdr:sp textlink="">
      <xdr:nvSpPr>
        <xdr:cNvPr id="141" name="n_2aveValue【道路】&#10;一人当たり延長"/>
        <xdr:cNvSpPr txBox="1"/>
      </xdr:nvSpPr>
      <xdr:spPr>
        <a:xfrm>
          <a:off x="8483111" y="670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21765</xdr:rowOff>
    </xdr:from>
    <xdr:ext cx="534377" cy="259045"/>
    <xdr:sp textlink="">
      <xdr:nvSpPr>
        <xdr:cNvPr id="142" name="n_3aveValue【道路】&#10;一人当たり延長"/>
        <xdr:cNvSpPr txBox="1"/>
      </xdr:nvSpPr>
      <xdr:spPr>
        <a:xfrm>
          <a:off x="7594111" y="670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36216</xdr:rowOff>
    </xdr:from>
    <xdr:ext cx="534377" cy="259045"/>
    <xdr:sp textlink="">
      <xdr:nvSpPr>
        <xdr:cNvPr id="143" name="n_4aveValue【道路】&#10;一人当たり延長"/>
        <xdr:cNvSpPr txBox="1"/>
      </xdr:nvSpPr>
      <xdr:spPr>
        <a:xfrm>
          <a:off x="6705111" y="672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17706</xdr:rowOff>
    </xdr:from>
    <xdr:ext cx="534377" cy="259045"/>
    <xdr:sp textlink="">
      <xdr:nvSpPr>
        <xdr:cNvPr id="144" name="n_1mainValue【道路】&#10;一人当たり延長"/>
        <xdr:cNvSpPr txBox="1"/>
      </xdr:nvSpPr>
      <xdr:spPr>
        <a:xfrm>
          <a:off x="9359411" y="704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16743</xdr:rowOff>
    </xdr:from>
    <xdr:ext cx="534377" cy="259045"/>
    <xdr:sp textlink="">
      <xdr:nvSpPr>
        <xdr:cNvPr id="145" name="n_2mainValue【道路】&#10;一人当たり延長"/>
        <xdr:cNvSpPr txBox="1"/>
      </xdr:nvSpPr>
      <xdr:spPr>
        <a:xfrm>
          <a:off x="8483111" y="704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18278</xdr:rowOff>
    </xdr:from>
    <xdr:ext cx="534377" cy="259045"/>
    <xdr:sp textlink="">
      <xdr:nvSpPr>
        <xdr:cNvPr id="146" name="n_3mainValue【道路】&#10;一人当たり延長"/>
        <xdr:cNvSpPr txBox="1"/>
      </xdr:nvSpPr>
      <xdr:spPr>
        <a:xfrm>
          <a:off x="7594111" y="704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125001</xdr:rowOff>
    </xdr:from>
    <xdr:ext cx="469744" cy="259045"/>
    <xdr:sp textlink="">
      <xdr:nvSpPr>
        <xdr:cNvPr id="147" name="n_4mainValue【道路】&#10;一人当たり延長"/>
        <xdr:cNvSpPr txBox="1"/>
      </xdr:nvSpPr>
      <xdr:spPr>
        <a:xfrm>
          <a:off x="6737427" y="7325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textlink="">
      <xdr:nvSpPr>
        <xdr:cNvPr id="174" name="【橋りょう・トンネル】&#10;有形固定資産減価償却率最小値テキスト"/>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textlink="">
      <xdr:nvSpPr>
        <xdr:cNvPr id="176" name="【橋りょう・トンネル】&#10;有形固定資産減価償却率最大値テキスト"/>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textlink="">
      <xdr:nvSpPr>
        <xdr:cNvPr id="178" name="【橋りょう・トンネル】&#10;有形固定資産減価償却率平均値テキスト"/>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textlink="">
      <xdr:nvSpPr>
        <xdr:cNvPr id="179" name="フローチャート: 判断 178"/>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168003</xdr:rowOff>
    </xdr:from>
    <xdr:to>
      <xdr:col>20</xdr:col>
      <xdr:colOff>38100</xdr:colOff>
      <xdr:row>61</xdr:row>
      <xdr:rowOff>98153</xdr:rowOff>
    </xdr:to>
    <xdr:sp textlink="">
      <xdr:nvSpPr>
        <xdr:cNvPr id="180" name="フローチャート: 判断 179"/>
        <xdr:cNvSpPr/>
      </xdr:nvSpPr>
      <xdr:spPr>
        <a:xfrm>
          <a:off x="3746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textlink="">
      <xdr:nvSpPr>
        <xdr:cNvPr id="181" name="フローチャート: 判断 180"/>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114119</xdr:rowOff>
    </xdr:from>
    <xdr:to>
      <xdr:col>10</xdr:col>
      <xdr:colOff>165100</xdr:colOff>
      <xdr:row>61</xdr:row>
      <xdr:rowOff>44269</xdr:rowOff>
    </xdr:to>
    <xdr:sp textlink="">
      <xdr:nvSpPr>
        <xdr:cNvPr id="182" name="フローチャート: 判断 181"/>
        <xdr:cNvSpPr/>
      </xdr:nvSpPr>
      <xdr:spPr>
        <a:xfrm>
          <a:off x="1968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99423</xdr:rowOff>
    </xdr:from>
    <xdr:to>
      <xdr:col>6</xdr:col>
      <xdr:colOff>38100</xdr:colOff>
      <xdr:row>61</xdr:row>
      <xdr:rowOff>29573</xdr:rowOff>
    </xdr:to>
    <xdr:sp textlink="">
      <xdr:nvSpPr>
        <xdr:cNvPr id="183" name="フローチャート: 判断 182"/>
        <xdr:cNvSpPr/>
      </xdr:nvSpPr>
      <xdr:spPr>
        <a:xfrm>
          <a:off x="1079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textlink="">
      <xdr:nvSpPr>
        <xdr:cNvPr id="189" name="楕円 188"/>
        <xdr:cNvSpPr/>
      </xdr:nvSpPr>
      <xdr:spPr>
        <a:xfrm>
          <a:off x="45847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102705</xdr:rowOff>
    </xdr:from>
    <xdr:ext cx="405111" cy="259045"/>
    <xdr:sp textlink="">
      <xdr:nvSpPr>
        <xdr:cNvPr id="190" name="【橋りょう・トンネル】&#10;有形固定資産減価償却率該当値テキスト"/>
        <xdr:cNvSpPr txBox="1"/>
      </xdr:nvSpPr>
      <xdr:spPr>
        <a:xfrm>
          <a:off x="4673600" y="1021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74930</xdr:rowOff>
    </xdr:from>
    <xdr:to>
      <xdr:col>20</xdr:col>
      <xdr:colOff>38100</xdr:colOff>
      <xdr:row>61</xdr:row>
      <xdr:rowOff>5080</xdr:rowOff>
    </xdr:to>
    <xdr:sp textlink="">
      <xdr:nvSpPr>
        <xdr:cNvPr id="191" name="楕円 190"/>
        <xdr:cNvSpPr/>
      </xdr:nvSpPr>
      <xdr:spPr>
        <a:xfrm>
          <a:off x="3746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125730</xdr:rowOff>
    </xdr:from>
    <xdr:to>
      <xdr:col>24</xdr:col>
      <xdr:colOff>63500</xdr:colOff>
      <xdr:row>60</xdr:row>
      <xdr:rowOff>130628</xdr:rowOff>
    </xdr:to>
    <xdr:cxnSp macro="">
      <xdr:nvCxnSpPr>
        <xdr:cNvPr id="192" name="直線コネクタ 191"/>
        <xdr:cNvCxnSpPr/>
      </xdr:nvCxnSpPr>
      <xdr:spPr>
        <a:xfrm>
          <a:off x="3797300" y="10412730"/>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66766</xdr:rowOff>
    </xdr:from>
    <xdr:to>
      <xdr:col>15</xdr:col>
      <xdr:colOff>101600</xdr:colOff>
      <xdr:row>60</xdr:row>
      <xdr:rowOff>168366</xdr:rowOff>
    </xdr:to>
    <xdr:sp textlink="">
      <xdr:nvSpPr>
        <xdr:cNvPr id="193" name="楕円 192"/>
        <xdr:cNvSpPr/>
      </xdr:nvSpPr>
      <xdr:spPr>
        <a:xfrm>
          <a:off x="2857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117566</xdr:rowOff>
    </xdr:from>
    <xdr:to>
      <xdr:col>19</xdr:col>
      <xdr:colOff>177800</xdr:colOff>
      <xdr:row>60</xdr:row>
      <xdr:rowOff>125730</xdr:rowOff>
    </xdr:to>
    <xdr:cxnSp macro="">
      <xdr:nvCxnSpPr>
        <xdr:cNvPr id="194" name="直線コネクタ 193"/>
        <xdr:cNvCxnSpPr/>
      </xdr:nvCxnSpPr>
      <xdr:spPr>
        <a:xfrm>
          <a:off x="2908300" y="1040456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66766</xdr:rowOff>
    </xdr:from>
    <xdr:to>
      <xdr:col>10</xdr:col>
      <xdr:colOff>165100</xdr:colOff>
      <xdr:row>60</xdr:row>
      <xdr:rowOff>168366</xdr:rowOff>
    </xdr:to>
    <xdr:sp textlink="">
      <xdr:nvSpPr>
        <xdr:cNvPr id="195" name="楕円 194"/>
        <xdr:cNvSpPr/>
      </xdr:nvSpPr>
      <xdr:spPr>
        <a:xfrm>
          <a:off x="1968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117566</xdr:rowOff>
    </xdr:from>
    <xdr:to>
      <xdr:col>15</xdr:col>
      <xdr:colOff>50800</xdr:colOff>
      <xdr:row>60</xdr:row>
      <xdr:rowOff>117566</xdr:rowOff>
    </xdr:to>
    <xdr:cxnSp macro="">
      <xdr:nvCxnSpPr>
        <xdr:cNvPr id="196" name="直線コネクタ 195"/>
        <xdr:cNvCxnSpPr/>
      </xdr:nvCxnSpPr>
      <xdr:spPr>
        <a:xfrm>
          <a:off x="2019300" y="104045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70031</xdr:rowOff>
    </xdr:from>
    <xdr:to>
      <xdr:col>6</xdr:col>
      <xdr:colOff>38100</xdr:colOff>
      <xdr:row>61</xdr:row>
      <xdr:rowOff>181</xdr:rowOff>
    </xdr:to>
    <xdr:sp textlink="">
      <xdr:nvSpPr>
        <xdr:cNvPr id="197" name="楕円 196"/>
        <xdr:cNvSpPr/>
      </xdr:nvSpPr>
      <xdr:spPr>
        <a:xfrm>
          <a:off x="1079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117566</xdr:rowOff>
    </xdr:from>
    <xdr:to>
      <xdr:col>10</xdr:col>
      <xdr:colOff>114300</xdr:colOff>
      <xdr:row>60</xdr:row>
      <xdr:rowOff>120831</xdr:rowOff>
    </xdr:to>
    <xdr:cxnSp macro="">
      <xdr:nvCxnSpPr>
        <xdr:cNvPr id="198" name="直線コネクタ 197"/>
        <xdr:cNvCxnSpPr/>
      </xdr:nvCxnSpPr>
      <xdr:spPr>
        <a:xfrm flipV="1">
          <a:off x="1130300" y="104045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89280</xdr:rowOff>
    </xdr:from>
    <xdr:ext cx="405111" cy="259045"/>
    <xdr:sp textlink="">
      <xdr:nvSpPr>
        <xdr:cNvPr id="199" name="n_1aveValue【橋りょう・トンネル】&#10;有形固定資産減価償却率"/>
        <xdr:cNvSpPr txBox="1"/>
      </xdr:nvSpPr>
      <xdr:spPr>
        <a:xfrm>
          <a:off x="35820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56623</xdr:rowOff>
    </xdr:from>
    <xdr:ext cx="405111" cy="259045"/>
    <xdr:sp textlink="">
      <xdr:nvSpPr>
        <xdr:cNvPr id="200" name="n_2aveValue【橋りょう・トンネル】&#10;有形固定資産減価償却率"/>
        <xdr:cNvSpPr txBox="1"/>
      </xdr:nvSpPr>
      <xdr:spPr>
        <a:xfrm>
          <a:off x="2705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35396</xdr:rowOff>
    </xdr:from>
    <xdr:ext cx="405111" cy="259045"/>
    <xdr:sp textlink="">
      <xdr:nvSpPr>
        <xdr:cNvPr id="201" name="n_3aveValue【橋りょう・トンネル】&#10;有形固定資産減価償却率"/>
        <xdr:cNvSpPr txBox="1"/>
      </xdr:nvSpPr>
      <xdr:spPr>
        <a:xfrm>
          <a:off x="1816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20700</xdr:rowOff>
    </xdr:from>
    <xdr:ext cx="405111" cy="259045"/>
    <xdr:sp textlink="">
      <xdr:nvSpPr>
        <xdr:cNvPr id="202" name="n_4aveValue【橋りょう・トンネル】&#10;有形固定資産減価償却率"/>
        <xdr:cNvSpPr txBox="1"/>
      </xdr:nvSpPr>
      <xdr:spPr>
        <a:xfrm>
          <a:off x="927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21607</xdr:rowOff>
    </xdr:from>
    <xdr:ext cx="405111" cy="259045"/>
    <xdr:sp textlink="">
      <xdr:nvSpPr>
        <xdr:cNvPr id="203" name="n_1mainValue【橋りょう・トンネル】&#10;有形固定資産減価償却率"/>
        <xdr:cNvSpPr txBox="1"/>
      </xdr:nvSpPr>
      <xdr:spPr>
        <a:xfrm>
          <a:off x="35820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13443</xdr:rowOff>
    </xdr:from>
    <xdr:ext cx="405111" cy="259045"/>
    <xdr:sp textlink="">
      <xdr:nvSpPr>
        <xdr:cNvPr id="204" name="n_2mainValue【橋りょう・トンネル】&#10;有形固定資産減価償却率"/>
        <xdr:cNvSpPr txBox="1"/>
      </xdr:nvSpPr>
      <xdr:spPr>
        <a:xfrm>
          <a:off x="2705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textlink="">
      <xdr:nvSpPr>
        <xdr:cNvPr id="205" name="n_3mainValue【橋りょう・トンネル】&#10;有形固定資産減価償却率"/>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16708</xdr:rowOff>
    </xdr:from>
    <xdr:ext cx="405111" cy="259045"/>
    <xdr:sp textlink="">
      <xdr:nvSpPr>
        <xdr:cNvPr id="206" name="n_4mainValue【橋りょう・トンネル】&#10;有形固定資産減価償却率"/>
        <xdr:cNvSpPr txBox="1"/>
      </xdr:nvSpPr>
      <xdr:spPr>
        <a:xfrm>
          <a:off x="927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textlink="">
      <xdr:nvSpPr>
        <xdr:cNvPr id="231" name="【橋りょう・トンネル】&#10;一人当たり有形固定資産（償却資産）額最小値テキスト"/>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textlink="">
      <xdr:nvSpPr>
        <xdr:cNvPr id="233" name="【橋りょう・トンネル】&#10;一人当たり有形固定資産（償却資産）額最大値テキスト"/>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75213</xdr:rowOff>
    </xdr:from>
    <xdr:ext cx="599010" cy="259045"/>
    <xdr:sp textlink="">
      <xdr:nvSpPr>
        <xdr:cNvPr id="235" name="【橋りょう・トンネル】&#10;一人当たり有形固定資産（償却資産）額平均値テキスト"/>
        <xdr:cNvSpPr txBox="1"/>
      </xdr:nvSpPr>
      <xdr:spPr>
        <a:xfrm>
          <a:off x="10515600" y="1070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textlink="">
      <xdr:nvSpPr>
        <xdr:cNvPr id="236" name="フローチャート: 判断 235"/>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107810</xdr:rowOff>
    </xdr:from>
    <xdr:to>
      <xdr:col>50</xdr:col>
      <xdr:colOff>165100</xdr:colOff>
      <xdr:row>62</xdr:row>
      <xdr:rowOff>37960</xdr:rowOff>
    </xdr:to>
    <xdr:sp textlink="">
      <xdr:nvSpPr>
        <xdr:cNvPr id="237" name="フローチャート: 判断 236"/>
        <xdr:cNvSpPr/>
      </xdr:nvSpPr>
      <xdr:spPr>
        <a:xfrm>
          <a:off x="9588500" y="1056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119973</xdr:rowOff>
    </xdr:from>
    <xdr:to>
      <xdr:col>46</xdr:col>
      <xdr:colOff>38100</xdr:colOff>
      <xdr:row>62</xdr:row>
      <xdr:rowOff>50123</xdr:rowOff>
    </xdr:to>
    <xdr:sp textlink="">
      <xdr:nvSpPr>
        <xdr:cNvPr id="238" name="フローチャート: 判断 237"/>
        <xdr:cNvSpPr/>
      </xdr:nvSpPr>
      <xdr:spPr>
        <a:xfrm>
          <a:off x="8699500" y="1057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117461</xdr:rowOff>
    </xdr:from>
    <xdr:to>
      <xdr:col>41</xdr:col>
      <xdr:colOff>101600</xdr:colOff>
      <xdr:row>62</xdr:row>
      <xdr:rowOff>47611</xdr:rowOff>
    </xdr:to>
    <xdr:sp textlink="">
      <xdr:nvSpPr>
        <xdr:cNvPr id="239" name="フローチャート: 判断 238"/>
        <xdr:cNvSpPr/>
      </xdr:nvSpPr>
      <xdr:spPr>
        <a:xfrm>
          <a:off x="7810500" y="1057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114551</xdr:rowOff>
    </xdr:from>
    <xdr:to>
      <xdr:col>36</xdr:col>
      <xdr:colOff>165100</xdr:colOff>
      <xdr:row>62</xdr:row>
      <xdr:rowOff>44701</xdr:rowOff>
    </xdr:to>
    <xdr:sp textlink="">
      <xdr:nvSpPr>
        <xdr:cNvPr id="240" name="フローチャート: 判断 239"/>
        <xdr:cNvSpPr/>
      </xdr:nvSpPr>
      <xdr:spPr>
        <a:xfrm>
          <a:off x="6921500" y="1057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158831</xdr:rowOff>
    </xdr:from>
    <xdr:to>
      <xdr:col>55</xdr:col>
      <xdr:colOff>50800</xdr:colOff>
      <xdr:row>62</xdr:row>
      <xdr:rowOff>88981</xdr:rowOff>
    </xdr:to>
    <xdr:sp textlink="">
      <xdr:nvSpPr>
        <xdr:cNvPr id="246" name="楕円 245"/>
        <xdr:cNvSpPr/>
      </xdr:nvSpPr>
      <xdr:spPr>
        <a:xfrm>
          <a:off x="10426700" y="1061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10258</xdr:rowOff>
    </xdr:from>
    <xdr:ext cx="599010" cy="259045"/>
    <xdr:sp textlink="">
      <xdr:nvSpPr>
        <xdr:cNvPr id="247" name="【橋りょう・トンネル】&#10;一人当たり有形固定資産（償却資産）額該当値テキスト"/>
        <xdr:cNvSpPr txBox="1"/>
      </xdr:nvSpPr>
      <xdr:spPr>
        <a:xfrm>
          <a:off x="10515600" y="10468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165850</xdr:rowOff>
    </xdr:from>
    <xdr:to>
      <xdr:col>50</xdr:col>
      <xdr:colOff>165100</xdr:colOff>
      <xdr:row>62</xdr:row>
      <xdr:rowOff>96000</xdr:rowOff>
    </xdr:to>
    <xdr:sp textlink="">
      <xdr:nvSpPr>
        <xdr:cNvPr id="248" name="楕円 247"/>
        <xdr:cNvSpPr/>
      </xdr:nvSpPr>
      <xdr:spPr>
        <a:xfrm>
          <a:off x="9588500" y="106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38181</xdr:rowOff>
    </xdr:from>
    <xdr:to>
      <xdr:col>55</xdr:col>
      <xdr:colOff>0</xdr:colOff>
      <xdr:row>62</xdr:row>
      <xdr:rowOff>45200</xdr:rowOff>
    </xdr:to>
    <xdr:cxnSp macro="">
      <xdr:nvCxnSpPr>
        <xdr:cNvPr id="249" name="直線コネクタ 248"/>
        <xdr:cNvCxnSpPr/>
      </xdr:nvCxnSpPr>
      <xdr:spPr>
        <a:xfrm flipV="1">
          <a:off x="9639300" y="10668081"/>
          <a:ext cx="838200" cy="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168670</xdr:rowOff>
    </xdr:from>
    <xdr:to>
      <xdr:col>46</xdr:col>
      <xdr:colOff>38100</xdr:colOff>
      <xdr:row>62</xdr:row>
      <xdr:rowOff>98820</xdr:rowOff>
    </xdr:to>
    <xdr:sp textlink="">
      <xdr:nvSpPr>
        <xdr:cNvPr id="250" name="楕円 249"/>
        <xdr:cNvSpPr/>
      </xdr:nvSpPr>
      <xdr:spPr>
        <a:xfrm>
          <a:off x="8699500" y="1062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45200</xdr:rowOff>
    </xdr:from>
    <xdr:to>
      <xdr:col>50</xdr:col>
      <xdr:colOff>114300</xdr:colOff>
      <xdr:row>62</xdr:row>
      <xdr:rowOff>48020</xdr:rowOff>
    </xdr:to>
    <xdr:cxnSp macro="">
      <xdr:nvCxnSpPr>
        <xdr:cNvPr id="251" name="直線コネクタ 250"/>
        <xdr:cNvCxnSpPr/>
      </xdr:nvCxnSpPr>
      <xdr:spPr>
        <a:xfrm flipV="1">
          <a:off x="8750300" y="10675100"/>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3115</xdr:rowOff>
    </xdr:from>
    <xdr:to>
      <xdr:col>41</xdr:col>
      <xdr:colOff>101600</xdr:colOff>
      <xdr:row>62</xdr:row>
      <xdr:rowOff>104715</xdr:rowOff>
    </xdr:to>
    <xdr:sp textlink="">
      <xdr:nvSpPr>
        <xdr:cNvPr id="252" name="楕円 251"/>
        <xdr:cNvSpPr/>
      </xdr:nvSpPr>
      <xdr:spPr>
        <a:xfrm>
          <a:off x="7810500" y="106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48020</xdr:rowOff>
    </xdr:from>
    <xdr:to>
      <xdr:col>45</xdr:col>
      <xdr:colOff>177800</xdr:colOff>
      <xdr:row>62</xdr:row>
      <xdr:rowOff>53915</xdr:rowOff>
    </xdr:to>
    <xdr:cxnSp macro="">
      <xdr:nvCxnSpPr>
        <xdr:cNvPr id="253" name="直線コネクタ 252"/>
        <xdr:cNvCxnSpPr/>
      </xdr:nvCxnSpPr>
      <xdr:spPr>
        <a:xfrm flipV="1">
          <a:off x="7861300" y="10677920"/>
          <a:ext cx="889000" cy="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10165</xdr:rowOff>
    </xdr:from>
    <xdr:to>
      <xdr:col>36</xdr:col>
      <xdr:colOff>165100</xdr:colOff>
      <xdr:row>62</xdr:row>
      <xdr:rowOff>111765</xdr:rowOff>
    </xdr:to>
    <xdr:sp textlink="">
      <xdr:nvSpPr>
        <xdr:cNvPr id="254" name="楕円 253"/>
        <xdr:cNvSpPr/>
      </xdr:nvSpPr>
      <xdr:spPr>
        <a:xfrm>
          <a:off x="6921500" y="1064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53915</xdr:rowOff>
    </xdr:from>
    <xdr:to>
      <xdr:col>41</xdr:col>
      <xdr:colOff>50800</xdr:colOff>
      <xdr:row>62</xdr:row>
      <xdr:rowOff>60965</xdr:rowOff>
    </xdr:to>
    <xdr:cxnSp macro="">
      <xdr:nvCxnSpPr>
        <xdr:cNvPr id="255" name="直線コネクタ 254"/>
        <xdr:cNvCxnSpPr/>
      </xdr:nvCxnSpPr>
      <xdr:spPr>
        <a:xfrm flipV="1">
          <a:off x="6972300" y="10683815"/>
          <a:ext cx="8890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54487</xdr:rowOff>
    </xdr:from>
    <xdr:ext cx="599010" cy="259045"/>
    <xdr:sp textlink="">
      <xdr:nvSpPr>
        <xdr:cNvPr id="256" name="n_1aveValue【橋りょう・トンネル】&#10;一人当たり有形固定資産（償却資産）額"/>
        <xdr:cNvSpPr txBox="1"/>
      </xdr:nvSpPr>
      <xdr:spPr>
        <a:xfrm>
          <a:off x="9327095" y="1034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66650</xdr:rowOff>
    </xdr:from>
    <xdr:ext cx="599010" cy="259045"/>
    <xdr:sp textlink="">
      <xdr:nvSpPr>
        <xdr:cNvPr id="257" name="n_2aveValue【橋りょう・トンネル】&#10;一人当たり有形固定資産（償却資産）額"/>
        <xdr:cNvSpPr txBox="1"/>
      </xdr:nvSpPr>
      <xdr:spPr>
        <a:xfrm>
          <a:off x="8450795" y="1035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64138</xdr:rowOff>
    </xdr:from>
    <xdr:ext cx="599010" cy="259045"/>
    <xdr:sp textlink="">
      <xdr:nvSpPr>
        <xdr:cNvPr id="258" name="n_3aveValue【橋りょう・トンネル】&#10;一人当たり有形固定資産（償却資産）額"/>
        <xdr:cNvSpPr txBox="1"/>
      </xdr:nvSpPr>
      <xdr:spPr>
        <a:xfrm>
          <a:off x="7561795" y="10351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61228</xdr:rowOff>
    </xdr:from>
    <xdr:ext cx="599010" cy="259045"/>
    <xdr:sp textlink="">
      <xdr:nvSpPr>
        <xdr:cNvPr id="259" name="n_4aveValue【橋りょう・トンネル】&#10;一人当たり有形固定資産（償却資産）額"/>
        <xdr:cNvSpPr txBox="1"/>
      </xdr:nvSpPr>
      <xdr:spPr>
        <a:xfrm>
          <a:off x="6672795" y="1034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87127</xdr:rowOff>
    </xdr:from>
    <xdr:ext cx="599010" cy="259045"/>
    <xdr:sp textlink="">
      <xdr:nvSpPr>
        <xdr:cNvPr id="260" name="n_1mainValue【橋りょう・トンネル】&#10;一人当たり有形固定資産（償却資産）額"/>
        <xdr:cNvSpPr txBox="1"/>
      </xdr:nvSpPr>
      <xdr:spPr>
        <a:xfrm>
          <a:off x="9327095" y="1071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89947</xdr:rowOff>
    </xdr:from>
    <xdr:ext cx="599010" cy="259045"/>
    <xdr:sp textlink="">
      <xdr:nvSpPr>
        <xdr:cNvPr id="261" name="n_2mainValue【橋りょう・トンネル】&#10;一人当たり有形固定資産（償却資産）額"/>
        <xdr:cNvSpPr txBox="1"/>
      </xdr:nvSpPr>
      <xdr:spPr>
        <a:xfrm>
          <a:off x="8450795" y="1071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95842</xdr:rowOff>
    </xdr:from>
    <xdr:ext cx="599010" cy="259045"/>
    <xdr:sp textlink="">
      <xdr:nvSpPr>
        <xdr:cNvPr id="262" name="n_3mainValue【橋りょう・トンネル】&#10;一人当たり有形固定資産（償却資産）額"/>
        <xdr:cNvSpPr txBox="1"/>
      </xdr:nvSpPr>
      <xdr:spPr>
        <a:xfrm>
          <a:off x="7561795" y="1072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102892</xdr:rowOff>
    </xdr:from>
    <xdr:ext cx="599010" cy="259045"/>
    <xdr:sp textlink="">
      <xdr:nvSpPr>
        <xdr:cNvPr id="263" name="n_4mainValue【橋りょう・トンネル】&#10;一人当たり有形固定資産（償却資産）額"/>
        <xdr:cNvSpPr txBox="1"/>
      </xdr:nvSpPr>
      <xdr:spPr>
        <a:xfrm>
          <a:off x="6672795" y="10732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textlink="">
      <xdr:nvSpPr>
        <xdr:cNvPr id="287"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textlink="">
      <xdr:nvSpPr>
        <xdr:cNvPr id="289" name="【公営住宅】&#10;有形固定資産減価償却率最大値テキスト"/>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6875</xdr:rowOff>
    </xdr:from>
    <xdr:ext cx="405111" cy="259045"/>
    <xdr:sp textlink="">
      <xdr:nvSpPr>
        <xdr:cNvPr id="291" name="【公営住宅】&#10;有形固定資産減価償却率平均値テキスト"/>
        <xdr:cNvSpPr txBox="1"/>
      </xdr:nvSpPr>
      <xdr:spPr>
        <a:xfrm>
          <a:off x="46736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textlink="">
      <xdr:nvSpPr>
        <xdr:cNvPr id="292" name="フローチャート: 判断 291"/>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124461</xdr:rowOff>
    </xdr:from>
    <xdr:to>
      <xdr:col>20</xdr:col>
      <xdr:colOff>38100</xdr:colOff>
      <xdr:row>82</xdr:row>
      <xdr:rowOff>54611</xdr:rowOff>
    </xdr:to>
    <xdr:sp textlink="">
      <xdr:nvSpPr>
        <xdr:cNvPr id="293" name="フローチャート: 判断 292"/>
        <xdr:cNvSpPr/>
      </xdr:nvSpPr>
      <xdr:spPr>
        <a:xfrm>
          <a:off x="3746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106172</xdr:rowOff>
    </xdr:from>
    <xdr:to>
      <xdr:col>15</xdr:col>
      <xdr:colOff>101600</xdr:colOff>
      <xdr:row>82</xdr:row>
      <xdr:rowOff>36322</xdr:rowOff>
    </xdr:to>
    <xdr:sp textlink="">
      <xdr:nvSpPr>
        <xdr:cNvPr id="294" name="フローチャート: 判断 293"/>
        <xdr:cNvSpPr/>
      </xdr:nvSpPr>
      <xdr:spPr>
        <a:xfrm>
          <a:off x="2857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94742</xdr:rowOff>
    </xdr:from>
    <xdr:to>
      <xdr:col>10</xdr:col>
      <xdr:colOff>165100</xdr:colOff>
      <xdr:row>82</xdr:row>
      <xdr:rowOff>24892</xdr:rowOff>
    </xdr:to>
    <xdr:sp textlink="">
      <xdr:nvSpPr>
        <xdr:cNvPr id="295" name="フローチャート: 判断 294"/>
        <xdr:cNvSpPr/>
      </xdr:nvSpPr>
      <xdr:spPr>
        <a:xfrm>
          <a:off x="19685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76454</xdr:rowOff>
    </xdr:from>
    <xdr:to>
      <xdr:col>6</xdr:col>
      <xdr:colOff>38100</xdr:colOff>
      <xdr:row>82</xdr:row>
      <xdr:rowOff>6604</xdr:rowOff>
    </xdr:to>
    <xdr:sp textlink="">
      <xdr:nvSpPr>
        <xdr:cNvPr id="296" name="フローチャート: 判断 295"/>
        <xdr:cNvSpPr/>
      </xdr:nvSpPr>
      <xdr:spPr>
        <a:xfrm>
          <a:off x="1079500" y="1396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110744</xdr:rowOff>
    </xdr:from>
    <xdr:to>
      <xdr:col>24</xdr:col>
      <xdr:colOff>114300</xdr:colOff>
      <xdr:row>82</xdr:row>
      <xdr:rowOff>40894</xdr:rowOff>
    </xdr:to>
    <xdr:sp textlink="">
      <xdr:nvSpPr>
        <xdr:cNvPr id="302" name="楕円 301"/>
        <xdr:cNvSpPr/>
      </xdr:nvSpPr>
      <xdr:spPr>
        <a:xfrm>
          <a:off x="4584700" y="1399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133621</xdr:rowOff>
    </xdr:from>
    <xdr:ext cx="405111" cy="259045"/>
    <xdr:sp textlink="">
      <xdr:nvSpPr>
        <xdr:cNvPr id="303" name="【公営住宅】&#10;有形固定資産減価償却率該当値テキスト"/>
        <xdr:cNvSpPr txBox="1"/>
      </xdr:nvSpPr>
      <xdr:spPr>
        <a:xfrm>
          <a:off x="4673600" y="1384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103887</xdr:rowOff>
    </xdr:from>
    <xdr:to>
      <xdr:col>20</xdr:col>
      <xdr:colOff>38100</xdr:colOff>
      <xdr:row>82</xdr:row>
      <xdr:rowOff>34037</xdr:rowOff>
    </xdr:to>
    <xdr:sp textlink="">
      <xdr:nvSpPr>
        <xdr:cNvPr id="304" name="楕円 303"/>
        <xdr:cNvSpPr/>
      </xdr:nvSpPr>
      <xdr:spPr>
        <a:xfrm>
          <a:off x="37465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154687</xdr:rowOff>
    </xdr:from>
    <xdr:to>
      <xdr:col>24</xdr:col>
      <xdr:colOff>63500</xdr:colOff>
      <xdr:row>81</xdr:row>
      <xdr:rowOff>161544</xdr:rowOff>
    </xdr:to>
    <xdr:cxnSp macro="">
      <xdr:nvCxnSpPr>
        <xdr:cNvPr id="305" name="直線コネクタ 304"/>
        <xdr:cNvCxnSpPr/>
      </xdr:nvCxnSpPr>
      <xdr:spPr>
        <a:xfrm>
          <a:off x="3797300" y="14042137"/>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67311</xdr:rowOff>
    </xdr:from>
    <xdr:to>
      <xdr:col>15</xdr:col>
      <xdr:colOff>101600</xdr:colOff>
      <xdr:row>81</xdr:row>
      <xdr:rowOff>168911</xdr:rowOff>
    </xdr:to>
    <xdr:sp textlink="">
      <xdr:nvSpPr>
        <xdr:cNvPr id="306" name="楕円 305"/>
        <xdr:cNvSpPr/>
      </xdr:nvSpPr>
      <xdr:spPr>
        <a:xfrm>
          <a:off x="2857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118111</xdr:rowOff>
    </xdr:from>
    <xdr:to>
      <xdr:col>19</xdr:col>
      <xdr:colOff>177800</xdr:colOff>
      <xdr:row>81</xdr:row>
      <xdr:rowOff>154687</xdr:rowOff>
    </xdr:to>
    <xdr:cxnSp macro="">
      <xdr:nvCxnSpPr>
        <xdr:cNvPr id="307" name="直線コネクタ 306"/>
        <xdr:cNvCxnSpPr/>
      </xdr:nvCxnSpPr>
      <xdr:spPr>
        <a:xfrm>
          <a:off x="2908300" y="140055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110744</xdr:rowOff>
    </xdr:from>
    <xdr:to>
      <xdr:col>10</xdr:col>
      <xdr:colOff>165100</xdr:colOff>
      <xdr:row>82</xdr:row>
      <xdr:rowOff>40894</xdr:rowOff>
    </xdr:to>
    <xdr:sp textlink="">
      <xdr:nvSpPr>
        <xdr:cNvPr id="308" name="楕円 307"/>
        <xdr:cNvSpPr/>
      </xdr:nvSpPr>
      <xdr:spPr>
        <a:xfrm>
          <a:off x="1968500" y="1399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118111</xdr:rowOff>
    </xdr:from>
    <xdr:to>
      <xdr:col>15</xdr:col>
      <xdr:colOff>50800</xdr:colOff>
      <xdr:row>81</xdr:row>
      <xdr:rowOff>161544</xdr:rowOff>
    </xdr:to>
    <xdr:cxnSp macro="">
      <xdr:nvCxnSpPr>
        <xdr:cNvPr id="309" name="直線コネクタ 308"/>
        <xdr:cNvCxnSpPr/>
      </xdr:nvCxnSpPr>
      <xdr:spPr>
        <a:xfrm flipV="1">
          <a:off x="2019300" y="14005561"/>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122174</xdr:rowOff>
    </xdr:from>
    <xdr:to>
      <xdr:col>6</xdr:col>
      <xdr:colOff>38100</xdr:colOff>
      <xdr:row>82</xdr:row>
      <xdr:rowOff>52324</xdr:rowOff>
    </xdr:to>
    <xdr:sp textlink="">
      <xdr:nvSpPr>
        <xdr:cNvPr id="310" name="楕円 309"/>
        <xdr:cNvSpPr/>
      </xdr:nvSpPr>
      <xdr:spPr>
        <a:xfrm>
          <a:off x="1079500" y="1400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161544</xdr:rowOff>
    </xdr:from>
    <xdr:to>
      <xdr:col>10</xdr:col>
      <xdr:colOff>114300</xdr:colOff>
      <xdr:row>82</xdr:row>
      <xdr:rowOff>1524</xdr:rowOff>
    </xdr:to>
    <xdr:cxnSp macro="">
      <xdr:nvCxnSpPr>
        <xdr:cNvPr id="311" name="直線コネクタ 310"/>
        <xdr:cNvCxnSpPr/>
      </xdr:nvCxnSpPr>
      <xdr:spPr>
        <a:xfrm flipV="1">
          <a:off x="1130300" y="1404899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45738</xdr:rowOff>
    </xdr:from>
    <xdr:ext cx="405111" cy="259045"/>
    <xdr:sp textlink="">
      <xdr:nvSpPr>
        <xdr:cNvPr id="312" name="n_1aveValue【公営住宅】&#10;有形固定資産減価償却率"/>
        <xdr:cNvSpPr txBox="1"/>
      </xdr:nvSpPr>
      <xdr:spPr>
        <a:xfrm>
          <a:off x="3582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27449</xdr:rowOff>
    </xdr:from>
    <xdr:ext cx="405111" cy="259045"/>
    <xdr:sp textlink="">
      <xdr:nvSpPr>
        <xdr:cNvPr id="313" name="n_2aveValue【公営住宅】&#10;有形固定資産減価償却率"/>
        <xdr:cNvSpPr txBox="1"/>
      </xdr:nvSpPr>
      <xdr:spPr>
        <a:xfrm>
          <a:off x="2705744" y="140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41419</xdr:rowOff>
    </xdr:from>
    <xdr:ext cx="405111" cy="259045"/>
    <xdr:sp textlink="">
      <xdr:nvSpPr>
        <xdr:cNvPr id="314" name="n_3aveValue【公営住宅】&#10;有形固定資産減価償却率"/>
        <xdr:cNvSpPr txBox="1"/>
      </xdr:nvSpPr>
      <xdr:spPr>
        <a:xfrm>
          <a:off x="1816744" y="1375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23131</xdr:rowOff>
    </xdr:from>
    <xdr:ext cx="405111" cy="259045"/>
    <xdr:sp textlink="">
      <xdr:nvSpPr>
        <xdr:cNvPr id="315" name="n_4aveValue【公営住宅】&#10;有形固定資産減価償却率"/>
        <xdr:cNvSpPr txBox="1"/>
      </xdr:nvSpPr>
      <xdr:spPr>
        <a:xfrm>
          <a:off x="927744" y="1373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50564</xdr:rowOff>
    </xdr:from>
    <xdr:ext cx="405111" cy="259045"/>
    <xdr:sp textlink="">
      <xdr:nvSpPr>
        <xdr:cNvPr id="316" name="n_1mainValue【公営住宅】&#10;有形固定資産減価償却率"/>
        <xdr:cNvSpPr txBox="1"/>
      </xdr:nvSpPr>
      <xdr:spPr>
        <a:xfrm>
          <a:off x="3582044" y="1376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13988</xdr:rowOff>
    </xdr:from>
    <xdr:ext cx="405111" cy="259045"/>
    <xdr:sp textlink="">
      <xdr:nvSpPr>
        <xdr:cNvPr id="317" name="n_2mainValue【公営住宅】&#10;有形固定資産減価償却率"/>
        <xdr:cNvSpPr txBox="1"/>
      </xdr:nvSpPr>
      <xdr:spPr>
        <a:xfrm>
          <a:off x="2705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32021</xdr:rowOff>
    </xdr:from>
    <xdr:ext cx="405111" cy="259045"/>
    <xdr:sp textlink="">
      <xdr:nvSpPr>
        <xdr:cNvPr id="318" name="n_3mainValue【公営住宅】&#10;有形固定資産減価償却率"/>
        <xdr:cNvSpPr txBox="1"/>
      </xdr:nvSpPr>
      <xdr:spPr>
        <a:xfrm>
          <a:off x="1816744" y="1409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43451</xdr:rowOff>
    </xdr:from>
    <xdr:ext cx="405111" cy="259045"/>
    <xdr:sp textlink="">
      <xdr:nvSpPr>
        <xdr:cNvPr id="319" name="n_4mainValue【公営住宅】&#10;有形固定資産減価償却率"/>
        <xdr:cNvSpPr txBox="1"/>
      </xdr:nvSpPr>
      <xdr:spPr>
        <a:xfrm>
          <a:off x="927744" y="1410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textlink="">
      <xdr:nvSpPr>
        <xdr:cNvPr id="344"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textlink="">
      <xdr:nvSpPr>
        <xdr:cNvPr id="346" name="【公営住宅】&#10;一人当たり面積最大値テキスト"/>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textlink="">
      <xdr:nvSpPr>
        <xdr:cNvPr id="348"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textlink="">
      <xdr:nvSpPr>
        <xdr:cNvPr id="349" name="フローチャート: 判断 348"/>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1778</xdr:rowOff>
    </xdr:from>
    <xdr:to>
      <xdr:col>50</xdr:col>
      <xdr:colOff>165100</xdr:colOff>
      <xdr:row>83</xdr:row>
      <xdr:rowOff>103378</xdr:rowOff>
    </xdr:to>
    <xdr:sp textlink="">
      <xdr:nvSpPr>
        <xdr:cNvPr id="350" name="フローチャート: 判断 349"/>
        <xdr:cNvSpPr/>
      </xdr:nvSpPr>
      <xdr:spPr>
        <a:xfrm>
          <a:off x="9588500" y="1423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10161</xdr:rowOff>
    </xdr:from>
    <xdr:to>
      <xdr:col>46</xdr:col>
      <xdr:colOff>38100</xdr:colOff>
      <xdr:row>83</xdr:row>
      <xdr:rowOff>111761</xdr:rowOff>
    </xdr:to>
    <xdr:sp textlink="">
      <xdr:nvSpPr>
        <xdr:cNvPr id="351" name="フローチャート: 判断 350"/>
        <xdr:cNvSpPr/>
      </xdr:nvSpPr>
      <xdr:spPr>
        <a:xfrm>
          <a:off x="8699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xdr:rowOff>
    </xdr:from>
    <xdr:to>
      <xdr:col>41</xdr:col>
      <xdr:colOff>101600</xdr:colOff>
      <xdr:row>83</xdr:row>
      <xdr:rowOff>114808</xdr:rowOff>
    </xdr:to>
    <xdr:sp textlink="">
      <xdr:nvSpPr>
        <xdr:cNvPr id="352" name="フローチャート: 判断 351"/>
        <xdr:cNvSpPr/>
      </xdr:nvSpPr>
      <xdr:spPr>
        <a:xfrm>
          <a:off x="7810500" y="1424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170180</xdr:rowOff>
    </xdr:from>
    <xdr:to>
      <xdr:col>36</xdr:col>
      <xdr:colOff>165100</xdr:colOff>
      <xdr:row>83</xdr:row>
      <xdr:rowOff>100330</xdr:rowOff>
    </xdr:to>
    <xdr:sp textlink="">
      <xdr:nvSpPr>
        <xdr:cNvPr id="353" name="フローチャート: 判断 352"/>
        <xdr:cNvSpPr/>
      </xdr:nvSpPr>
      <xdr:spPr>
        <a:xfrm>
          <a:off x="6921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7113</xdr:rowOff>
    </xdr:from>
    <xdr:to>
      <xdr:col>55</xdr:col>
      <xdr:colOff>50800</xdr:colOff>
      <xdr:row>82</xdr:row>
      <xdr:rowOff>108713</xdr:rowOff>
    </xdr:to>
    <xdr:sp textlink="">
      <xdr:nvSpPr>
        <xdr:cNvPr id="359" name="楕円 358"/>
        <xdr:cNvSpPr/>
      </xdr:nvSpPr>
      <xdr:spPr>
        <a:xfrm>
          <a:off x="10426700" y="1406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29990</xdr:rowOff>
    </xdr:from>
    <xdr:ext cx="469744" cy="259045"/>
    <xdr:sp textlink="">
      <xdr:nvSpPr>
        <xdr:cNvPr id="360" name="【公営住宅】&#10;一人当たり面積該当値テキスト"/>
        <xdr:cNvSpPr txBox="1"/>
      </xdr:nvSpPr>
      <xdr:spPr>
        <a:xfrm>
          <a:off x="10515600" y="1391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145035</xdr:rowOff>
    </xdr:from>
    <xdr:to>
      <xdr:col>50</xdr:col>
      <xdr:colOff>165100</xdr:colOff>
      <xdr:row>82</xdr:row>
      <xdr:rowOff>75185</xdr:rowOff>
    </xdr:to>
    <xdr:sp textlink="">
      <xdr:nvSpPr>
        <xdr:cNvPr id="361" name="楕円 360"/>
        <xdr:cNvSpPr/>
      </xdr:nvSpPr>
      <xdr:spPr>
        <a:xfrm>
          <a:off x="95885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24385</xdr:rowOff>
    </xdr:from>
    <xdr:to>
      <xdr:col>55</xdr:col>
      <xdr:colOff>0</xdr:colOff>
      <xdr:row>82</xdr:row>
      <xdr:rowOff>57913</xdr:rowOff>
    </xdr:to>
    <xdr:cxnSp macro="">
      <xdr:nvCxnSpPr>
        <xdr:cNvPr id="362" name="直線コネクタ 361"/>
        <xdr:cNvCxnSpPr/>
      </xdr:nvCxnSpPr>
      <xdr:spPr>
        <a:xfrm>
          <a:off x="9639300" y="14083285"/>
          <a:ext cx="8382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132080</xdr:rowOff>
    </xdr:from>
    <xdr:to>
      <xdr:col>46</xdr:col>
      <xdr:colOff>38100</xdr:colOff>
      <xdr:row>82</xdr:row>
      <xdr:rowOff>62230</xdr:rowOff>
    </xdr:to>
    <xdr:sp textlink="">
      <xdr:nvSpPr>
        <xdr:cNvPr id="363" name="楕円 362"/>
        <xdr:cNvSpPr/>
      </xdr:nvSpPr>
      <xdr:spPr>
        <a:xfrm>
          <a:off x="8699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11430</xdr:rowOff>
    </xdr:from>
    <xdr:to>
      <xdr:col>50</xdr:col>
      <xdr:colOff>114300</xdr:colOff>
      <xdr:row>82</xdr:row>
      <xdr:rowOff>24385</xdr:rowOff>
    </xdr:to>
    <xdr:cxnSp macro="">
      <xdr:nvCxnSpPr>
        <xdr:cNvPr id="364" name="直線コネクタ 363"/>
        <xdr:cNvCxnSpPr/>
      </xdr:nvCxnSpPr>
      <xdr:spPr>
        <a:xfrm>
          <a:off x="8750300" y="14070330"/>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106172</xdr:rowOff>
    </xdr:from>
    <xdr:to>
      <xdr:col>41</xdr:col>
      <xdr:colOff>101600</xdr:colOff>
      <xdr:row>82</xdr:row>
      <xdr:rowOff>36322</xdr:rowOff>
    </xdr:to>
    <xdr:sp textlink="">
      <xdr:nvSpPr>
        <xdr:cNvPr id="365" name="楕円 364"/>
        <xdr:cNvSpPr/>
      </xdr:nvSpPr>
      <xdr:spPr>
        <a:xfrm>
          <a:off x="7810500" y="139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156972</xdr:rowOff>
    </xdr:from>
    <xdr:to>
      <xdr:col>45</xdr:col>
      <xdr:colOff>177800</xdr:colOff>
      <xdr:row>82</xdr:row>
      <xdr:rowOff>11430</xdr:rowOff>
    </xdr:to>
    <xdr:cxnSp macro="">
      <xdr:nvCxnSpPr>
        <xdr:cNvPr id="366" name="直線コネクタ 365"/>
        <xdr:cNvCxnSpPr/>
      </xdr:nvCxnSpPr>
      <xdr:spPr>
        <a:xfrm>
          <a:off x="7861300" y="14044422"/>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109982</xdr:rowOff>
    </xdr:from>
    <xdr:to>
      <xdr:col>36</xdr:col>
      <xdr:colOff>165100</xdr:colOff>
      <xdr:row>82</xdr:row>
      <xdr:rowOff>40132</xdr:rowOff>
    </xdr:to>
    <xdr:sp textlink="">
      <xdr:nvSpPr>
        <xdr:cNvPr id="367" name="楕円 366"/>
        <xdr:cNvSpPr/>
      </xdr:nvSpPr>
      <xdr:spPr>
        <a:xfrm>
          <a:off x="6921500" y="139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156972</xdr:rowOff>
    </xdr:from>
    <xdr:to>
      <xdr:col>41</xdr:col>
      <xdr:colOff>50800</xdr:colOff>
      <xdr:row>81</xdr:row>
      <xdr:rowOff>160782</xdr:rowOff>
    </xdr:to>
    <xdr:cxnSp macro="">
      <xdr:nvCxnSpPr>
        <xdr:cNvPr id="368" name="直線コネクタ 367"/>
        <xdr:cNvCxnSpPr/>
      </xdr:nvCxnSpPr>
      <xdr:spPr>
        <a:xfrm flipV="1">
          <a:off x="6972300" y="1404442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94505</xdr:rowOff>
    </xdr:from>
    <xdr:ext cx="469744" cy="259045"/>
    <xdr:sp textlink="">
      <xdr:nvSpPr>
        <xdr:cNvPr id="369" name="n_1aveValue【公営住宅】&#10;一人当たり面積"/>
        <xdr:cNvSpPr txBox="1"/>
      </xdr:nvSpPr>
      <xdr:spPr>
        <a:xfrm>
          <a:off x="9391727" y="1432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102888</xdr:rowOff>
    </xdr:from>
    <xdr:ext cx="469744" cy="259045"/>
    <xdr:sp textlink="">
      <xdr:nvSpPr>
        <xdr:cNvPr id="370" name="n_2aveValue【公営住宅】&#10;一人当たり面積"/>
        <xdr:cNvSpPr txBox="1"/>
      </xdr:nvSpPr>
      <xdr:spPr>
        <a:xfrm>
          <a:off x="8515427" y="143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105935</xdr:rowOff>
    </xdr:from>
    <xdr:ext cx="469744" cy="259045"/>
    <xdr:sp textlink="">
      <xdr:nvSpPr>
        <xdr:cNvPr id="371" name="n_3aveValue【公営住宅】&#10;一人当たり面積"/>
        <xdr:cNvSpPr txBox="1"/>
      </xdr:nvSpPr>
      <xdr:spPr>
        <a:xfrm>
          <a:off x="7626427" y="1433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91457</xdr:rowOff>
    </xdr:from>
    <xdr:ext cx="469744" cy="259045"/>
    <xdr:sp textlink="">
      <xdr:nvSpPr>
        <xdr:cNvPr id="372" name="n_4aveValue【公営住宅】&#10;一人当たり面積"/>
        <xdr:cNvSpPr txBox="1"/>
      </xdr:nvSpPr>
      <xdr:spPr>
        <a:xfrm>
          <a:off x="67374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91712</xdr:rowOff>
    </xdr:from>
    <xdr:ext cx="469744" cy="259045"/>
    <xdr:sp textlink="">
      <xdr:nvSpPr>
        <xdr:cNvPr id="373" name="n_1mainValue【公営住宅】&#10;一人当たり面積"/>
        <xdr:cNvSpPr txBox="1"/>
      </xdr:nvSpPr>
      <xdr:spPr>
        <a:xfrm>
          <a:off x="9391727" y="138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78757</xdr:rowOff>
    </xdr:from>
    <xdr:ext cx="469744" cy="259045"/>
    <xdr:sp textlink="">
      <xdr:nvSpPr>
        <xdr:cNvPr id="374" name="n_2mainValue【公営住宅】&#10;一人当たり面積"/>
        <xdr:cNvSpPr txBox="1"/>
      </xdr:nvSpPr>
      <xdr:spPr>
        <a:xfrm>
          <a:off x="8515427" y="137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52849</xdr:rowOff>
    </xdr:from>
    <xdr:ext cx="469744" cy="259045"/>
    <xdr:sp textlink="">
      <xdr:nvSpPr>
        <xdr:cNvPr id="375" name="n_3mainValue【公営住宅】&#10;一人当たり面積"/>
        <xdr:cNvSpPr txBox="1"/>
      </xdr:nvSpPr>
      <xdr:spPr>
        <a:xfrm>
          <a:off x="7626427" y="1376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56659</xdr:rowOff>
    </xdr:from>
    <xdr:ext cx="469744" cy="259045"/>
    <xdr:sp textlink="">
      <xdr:nvSpPr>
        <xdr:cNvPr id="376" name="n_4mainValue【公営住宅】&#10;一人当たり面積"/>
        <xdr:cNvSpPr txBox="1"/>
      </xdr:nvSpPr>
      <xdr:spPr>
        <a:xfrm>
          <a:off x="6737427" y="1377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textlink="">
      <xdr:nvSpPr>
        <xdr:cNvPr id="389" name="テキスト ボックス 38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textlink="">
      <xdr:nvSpPr>
        <xdr:cNvPr id="391" name="テキスト ボックス 3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textlink="">
      <xdr:nvSpPr>
        <xdr:cNvPr id="393" name="テキスト ボックス 3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textlink="">
      <xdr:nvSpPr>
        <xdr:cNvPr id="395" name="テキスト ボックス 3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textlink="">
      <xdr:nvSpPr>
        <xdr:cNvPr id="397" name="テキスト ボックス 39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textlink="">
      <xdr:nvSpPr>
        <xdr:cNvPr id="399" name="テキスト ボックス 39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textlink="">
      <xdr:nvSpPr>
        <xdr:cNvPr id="40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24764</xdr:rowOff>
    </xdr:from>
    <xdr:to>
      <xdr:col>24</xdr:col>
      <xdr:colOff>62865</xdr:colOff>
      <xdr:row>108</xdr:row>
      <xdr:rowOff>19050</xdr:rowOff>
    </xdr:to>
    <xdr:cxnSp macro="">
      <xdr:nvCxnSpPr>
        <xdr:cNvPr id="401" name="直線コネクタ 400"/>
        <xdr:cNvCxnSpPr/>
      </xdr:nvCxnSpPr>
      <xdr:spPr>
        <a:xfrm flipV="1">
          <a:off x="4634865" y="17169764"/>
          <a:ext cx="0" cy="136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textlink="">
      <xdr:nvSpPr>
        <xdr:cNvPr id="402" name="【港湾・漁港】&#10;有形固定資産減価償却率最小値テキスト"/>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403" name="直線コネクタ 402"/>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142891</xdr:rowOff>
    </xdr:from>
    <xdr:ext cx="405111" cy="259045"/>
    <xdr:sp textlink="">
      <xdr:nvSpPr>
        <xdr:cNvPr id="404" name="【港湾・漁港】&#10;有形固定資産減価償却率最大値テキスト"/>
        <xdr:cNvSpPr txBox="1"/>
      </xdr:nvSpPr>
      <xdr:spPr>
        <a:xfrm>
          <a:off x="4673600" y="1694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24764</xdr:rowOff>
    </xdr:from>
    <xdr:to>
      <xdr:col>24</xdr:col>
      <xdr:colOff>152400</xdr:colOff>
      <xdr:row>100</xdr:row>
      <xdr:rowOff>24764</xdr:rowOff>
    </xdr:to>
    <xdr:cxnSp macro="">
      <xdr:nvCxnSpPr>
        <xdr:cNvPr id="405" name="直線コネクタ 404"/>
        <xdr:cNvCxnSpPr/>
      </xdr:nvCxnSpPr>
      <xdr:spPr>
        <a:xfrm>
          <a:off x="4546600" y="1716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169563</xdr:rowOff>
    </xdr:from>
    <xdr:ext cx="405111" cy="259045"/>
    <xdr:sp textlink="">
      <xdr:nvSpPr>
        <xdr:cNvPr id="406" name="【港湾・漁港】&#10;有形固定資産減価償却率平均値テキスト"/>
        <xdr:cNvSpPr txBox="1"/>
      </xdr:nvSpPr>
      <xdr:spPr>
        <a:xfrm>
          <a:off x="4673600" y="1782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19686</xdr:rowOff>
    </xdr:from>
    <xdr:to>
      <xdr:col>24</xdr:col>
      <xdr:colOff>114300</xdr:colOff>
      <xdr:row>104</xdr:row>
      <xdr:rowOff>121286</xdr:rowOff>
    </xdr:to>
    <xdr:sp textlink="">
      <xdr:nvSpPr>
        <xdr:cNvPr id="407" name="フローチャート: 判断 406"/>
        <xdr:cNvSpPr/>
      </xdr:nvSpPr>
      <xdr:spPr>
        <a:xfrm>
          <a:off x="45847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44450</xdr:rowOff>
    </xdr:from>
    <xdr:to>
      <xdr:col>20</xdr:col>
      <xdr:colOff>38100</xdr:colOff>
      <xdr:row>105</xdr:row>
      <xdr:rowOff>146050</xdr:rowOff>
    </xdr:to>
    <xdr:sp textlink="">
      <xdr:nvSpPr>
        <xdr:cNvPr id="408" name="フローチャート: 判断 407"/>
        <xdr:cNvSpPr/>
      </xdr:nvSpPr>
      <xdr:spPr>
        <a:xfrm>
          <a:off x="3746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42545</xdr:rowOff>
    </xdr:from>
    <xdr:to>
      <xdr:col>15</xdr:col>
      <xdr:colOff>101600</xdr:colOff>
      <xdr:row>104</xdr:row>
      <xdr:rowOff>144145</xdr:rowOff>
    </xdr:to>
    <xdr:sp textlink="">
      <xdr:nvSpPr>
        <xdr:cNvPr id="409" name="フローチャート: 判断 408"/>
        <xdr:cNvSpPr/>
      </xdr:nvSpPr>
      <xdr:spPr>
        <a:xfrm>
          <a:off x="2857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10161</xdr:rowOff>
    </xdr:from>
    <xdr:to>
      <xdr:col>10</xdr:col>
      <xdr:colOff>165100</xdr:colOff>
      <xdr:row>104</xdr:row>
      <xdr:rowOff>111761</xdr:rowOff>
    </xdr:to>
    <xdr:sp textlink="">
      <xdr:nvSpPr>
        <xdr:cNvPr id="410" name="フローチャート: 判断 409"/>
        <xdr:cNvSpPr/>
      </xdr:nvSpPr>
      <xdr:spPr>
        <a:xfrm>
          <a:off x="1968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164464</xdr:rowOff>
    </xdr:from>
    <xdr:to>
      <xdr:col>6</xdr:col>
      <xdr:colOff>38100</xdr:colOff>
      <xdr:row>104</xdr:row>
      <xdr:rowOff>94614</xdr:rowOff>
    </xdr:to>
    <xdr:sp textlink="">
      <xdr:nvSpPr>
        <xdr:cNvPr id="411" name="フローチャート: 判断 410"/>
        <xdr:cNvSpPr/>
      </xdr:nvSpPr>
      <xdr:spPr>
        <a:xfrm>
          <a:off x="1079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145414</xdr:rowOff>
    </xdr:from>
    <xdr:to>
      <xdr:col>24</xdr:col>
      <xdr:colOff>114300</xdr:colOff>
      <xdr:row>100</xdr:row>
      <xdr:rowOff>75564</xdr:rowOff>
    </xdr:to>
    <xdr:sp textlink="">
      <xdr:nvSpPr>
        <xdr:cNvPr id="417" name="楕円 416"/>
        <xdr:cNvSpPr/>
      </xdr:nvSpPr>
      <xdr:spPr>
        <a:xfrm>
          <a:off x="4584700" y="1711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98441</xdr:rowOff>
    </xdr:from>
    <xdr:ext cx="405111" cy="259045"/>
    <xdr:sp textlink="">
      <xdr:nvSpPr>
        <xdr:cNvPr id="418" name="【港湾・漁港】&#10;有形固定資産減価償却率該当値テキスト"/>
        <xdr:cNvSpPr txBox="1"/>
      </xdr:nvSpPr>
      <xdr:spPr>
        <a:xfrm>
          <a:off x="4673600" y="1707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168275</xdr:rowOff>
    </xdr:from>
    <xdr:to>
      <xdr:col>20</xdr:col>
      <xdr:colOff>38100</xdr:colOff>
      <xdr:row>101</xdr:row>
      <xdr:rowOff>98425</xdr:rowOff>
    </xdr:to>
    <xdr:sp textlink="">
      <xdr:nvSpPr>
        <xdr:cNvPr id="419" name="楕円 418"/>
        <xdr:cNvSpPr/>
      </xdr:nvSpPr>
      <xdr:spPr>
        <a:xfrm>
          <a:off x="3746500" y="1731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24764</xdr:rowOff>
    </xdr:from>
    <xdr:to>
      <xdr:col>24</xdr:col>
      <xdr:colOff>63500</xdr:colOff>
      <xdr:row>101</xdr:row>
      <xdr:rowOff>47625</xdr:rowOff>
    </xdr:to>
    <xdr:cxnSp macro="">
      <xdr:nvCxnSpPr>
        <xdr:cNvPr id="420" name="直線コネクタ 419"/>
        <xdr:cNvCxnSpPr/>
      </xdr:nvCxnSpPr>
      <xdr:spPr>
        <a:xfrm flipV="1">
          <a:off x="3797300" y="17169764"/>
          <a:ext cx="8382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139700</xdr:rowOff>
    </xdr:from>
    <xdr:to>
      <xdr:col>15</xdr:col>
      <xdr:colOff>101600</xdr:colOff>
      <xdr:row>101</xdr:row>
      <xdr:rowOff>69850</xdr:rowOff>
    </xdr:to>
    <xdr:sp textlink="">
      <xdr:nvSpPr>
        <xdr:cNvPr id="421" name="楕円 420"/>
        <xdr:cNvSpPr/>
      </xdr:nvSpPr>
      <xdr:spPr>
        <a:xfrm>
          <a:off x="2857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19050</xdr:rowOff>
    </xdr:from>
    <xdr:to>
      <xdr:col>19</xdr:col>
      <xdr:colOff>177800</xdr:colOff>
      <xdr:row>101</xdr:row>
      <xdr:rowOff>47625</xdr:rowOff>
    </xdr:to>
    <xdr:cxnSp macro="">
      <xdr:nvCxnSpPr>
        <xdr:cNvPr id="422" name="直線コネクタ 421"/>
        <xdr:cNvCxnSpPr/>
      </xdr:nvCxnSpPr>
      <xdr:spPr>
        <a:xfrm>
          <a:off x="2908300" y="173355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71120</xdr:rowOff>
    </xdr:from>
    <xdr:to>
      <xdr:col>10</xdr:col>
      <xdr:colOff>165100</xdr:colOff>
      <xdr:row>108</xdr:row>
      <xdr:rowOff>1270</xdr:rowOff>
    </xdr:to>
    <xdr:sp textlink="">
      <xdr:nvSpPr>
        <xdr:cNvPr id="423" name="楕円 422"/>
        <xdr:cNvSpPr/>
      </xdr:nvSpPr>
      <xdr:spPr>
        <a:xfrm>
          <a:off x="1968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19050</xdr:rowOff>
    </xdr:from>
    <xdr:to>
      <xdr:col>15</xdr:col>
      <xdr:colOff>50800</xdr:colOff>
      <xdr:row>107</xdr:row>
      <xdr:rowOff>121920</xdr:rowOff>
    </xdr:to>
    <xdr:cxnSp macro="">
      <xdr:nvCxnSpPr>
        <xdr:cNvPr id="424" name="直線コネクタ 423"/>
        <xdr:cNvCxnSpPr/>
      </xdr:nvCxnSpPr>
      <xdr:spPr>
        <a:xfrm flipV="1">
          <a:off x="2019300" y="17335500"/>
          <a:ext cx="889000" cy="113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63500</xdr:rowOff>
    </xdr:from>
    <xdr:to>
      <xdr:col>6</xdr:col>
      <xdr:colOff>38100</xdr:colOff>
      <xdr:row>107</xdr:row>
      <xdr:rowOff>165100</xdr:rowOff>
    </xdr:to>
    <xdr:sp textlink="">
      <xdr:nvSpPr>
        <xdr:cNvPr id="425" name="楕円 424"/>
        <xdr:cNvSpPr/>
      </xdr:nvSpPr>
      <xdr:spPr>
        <a:xfrm>
          <a:off x="1079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114300</xdr:rowOff>
    </xdr:from>
    <xdr:to>
      <xdr:col>10</xdr:col>
      <xdr:colOff>114300</xdr:colOff>
      <xdr:row>107</xdr:row>
      <xdr:rowOff>121920</xdr:rowOff>
    </xdr:to>
    <xdr:cxnSp macro="">
      <xdr:nvCxnSpPr>
        <xdr:cNvPr id="426" name="直線コネクタ 425"/>
        <xdr:cNvCxnSpPr/>
      </xdr:nvCxnSpPr>
      <xdr:spPr>
        <a:xfrm>
          <a:off x="1130300" y="18459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137177</xdr:rowOff>
    </xdr:from>
    <xdr:ext cx="405111" cy="259045"/>
    <xdr:sp textlink="">
      <xdr:nvSpPr>
        <xdr:cNvPr id="427" name="n_1aveValue【港湾・漁港】&#10;有形固定資産減価償却率"/>
        <xdr:cNvSpPr txBox="1"/>
      </xdr:nvSpPr>
      <xdr:spPr>
        <a:xfrm>
          <a:off x="35820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135272</xdr:rowOff>
    </xdr:from>
    <xdr:ext cx="405111" cy="259045"/>
    <xdr:sp textlink="">
      <xdr:nvSpPr>
        <xdr:cNvPr id="428" name="n_2aveValue【港湾・漁港】&#10;有形固定資産減価償却率"/>
        <xdr:cNvSpPr txBox="1"/>
      </xdr:nvSpPr>
      <xdr:spPr>
        <a:xfrm>
          <a:off x="2705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128288</xdr:rowOff>
    </xdr:from>
    <xdr:ext cx="405111" cy="259045"/>
    <xdr:sp textlink="">
      <xdr:nvSpPr>
        <xdr:cNvPr id="429" name="n_3aveValue【港湾・漁港】&#10;有形固定資産減価償却率"/>
        <xdr:cNvSpPr txBox="1"/>
      </xdr:nvSpPr>
      <xdr:spPr>
        <a:xfrm>
          <a:off x="1816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111141</xdr:rowOff>
    </xdr:from>
    <xdr:ext cx="405111" cy="259045"/>
    <xdr:sp textlink="">
      <xdr:nvSpPr>
        <xdr:cNvPr id="430" name="n_4aveValue【港湾・漁港】&#10;有形固定資産減価償却率"/>
        <xdr:cNvSpPr txBox="1"/>
      </xdr:nvSpPr>
      <xdr:spPr>
        <a:xfrm>
          <a:off x="9277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114952</xdr:rowOff>
    </xdr:from>
    <xdr:ext cx="405111" cy="259045"/>
    <xdr:sp textlink="">
      <xdr:nvSpPr>
        <xdr:cNvPr id="431" name="n_1mainValue【港湾・漁港】&#10;有形固定資産減価償却率"/>
        <xdr:cNvSpPr txBox="1"/>
      </xdr:nvSpPr>
      <xdr:spPr>
        <a:xfrm>
          <a:off x="3582044" y="1708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86377</xdr:rowOff>
    </xdr:from>
    <xdr:ext cx="405111" cy="259045"/>
    <xdr:sp textlink="">
      <xdr:nvSpPr>
        <xdr:cNvPr id="432" name="n_2mainValue【港湾・漁港】&#10;有形固定資産減価償却率"/>
        <xdr:cNvSpPr txBox="1"/>
      </xdr:nvSpPr>
      <xdr:spPr>
        <a:xfrm>
          <a:off x="27057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163847</xdr:rowOff>
    </xdr:from>
    <xdr:ext cx="405111" cy="259045"/>
    <xdr:sp textlink="">
      <xdr:nvSpPr>
        <xdr:cNvPr id="433" name="n_3mainValue【港湾・漁港】&#10;有形固定資産減価償却率"/>
        <xdr:cNvSpPr txBox="1"/>
      </xdr:nvSpPr>
      <xdr:spPr>
        <a:xfrm>
          <a:off x="18167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156227</xdr:rowOff>
    </xdr:from>
    <xdr:ext cx="405111" cy="259045"/>
    <xdr:sp textlink="">
      <xdr:nvSpPr>
        <xdr:cNvPr id="434" name="n_4mainValue【港湾・漁港】&#10;有形固定資産減価償却率"/>
        <xdr:cNvSpPr txBox="1"/>
      </xdr:nvSpPr>
      <xdr:spPr>
        <a:xfrm>
          <a:off x="927744"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textlink="">
      <xdr:nvSpPr>
        <xdr:cNvPr id="446" name="テキスト ボックス 445"/>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textlink="">
      <xdr:nvSpPr>
        <xdr:cNvPr id="448" name="テキスト ボックス 447"/>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textlink="">
      <xdr:nvSpPr>
        <xdr:cNvPr id="450" name="テキスト ボックス 449"/>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textlink="">
      <xdr:nvSpPr>
        <xdr:cNvPr id="452" name="テキスト ボックス 451"/>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textlink="">
      <xdr:nvSpPr>
        <xdr:cNvPr id="454" name="テキスト ボックス 453"/>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textlink="">
      <xdr:nvSpPr>
        <xdr:cNvPr id="456" name="テキスト ボックス 455"/>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textlink="">
      <xdr:nvSpPr>
        <xdr:cNvPr id="45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56152</xdr:rowOff>
    </xdr:from>
    <xdr:to>
      <xdr:col>54</xdr:col>
      <xdr:colOff>189865</xdr:colOff>
      <xdr:row>108</xdr:row>
      <xdr:rowOff>151312</xdr:rowOff>
    </xdr:to>
    <xdr:cxnSp macro="">
      <xdr:nvCxnSpPr>
        <xdr:cNvPr id="458" name="直線コネクタ 457"/>
        <xdr:cNvCxnSpPr/>
      </xdr:nvCxnSpPr>
      <xdr:spPr>
        <a:xfrm flipV="1">
          <a:off x="10476865" y="17201152"/>
          <a:ext cx="0" cy="1466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378565" cy="259045"/>
    <xdr:sp textlink="">
      <xdr:nvSpPr>
        <xdr:cNvPr id="459" name="【港湾・漁港】&#10;一人当たり有形固定資産（償却資産）額最小値テキスト"/>
        <xdr:cNvSpPr txBox="1"/>
      </xdr:nvSpPr>
      <xdr:spPr>
        <a:xfrm>
          <a:off x="10515600" y="18671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0" name="直線コネクタ 459"/>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2829</xdr:rowOff>
    </xdr:from>
    <xdr:ext cx="599010" cy="259045"/>
    <xdr:sp textlink="">
      <xdr:nvSpPr>
        <xdr:cNvPr id="461" name="【港湾・漁港】&#10;一人当たり有形固定資産（償却資産）額最大値テキスト"/>
        <xdr:cNvSpPr txBox="1"/>
      </xdr:nvSpPr>
      <xdr:spPr>
        <a:xfrm>
          <a:off x="10515600" y="16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56152</xdr:rowOff>
    </xdr:from>
    <xdr:to>
      <xdr:col>55</xdr:col>
      <xdr:colOff>88900</xdr:colOff>
      <xdr:row>100</xdr:row>
      <xdr:rowOff>56152</xdr:rowOff>
    </xdr:to>
    <xdr:cxnSp macro="">
      <xdr:nvCxnSpPr>
        <xdr:cNvPr id="462" name="直線コネクタ 461"/>
        <xdr:cNvCxnSpPr/>
      </xdr:nvCxnSpPr>
      <xdr:spPr>
        <a:xfrm>
          <a:off x="10388600" y="1720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121752</xdr:rowOff>
    </xdr:from>
    <xdr:ext cx="534377" cy="259045"/>
    <xdr:sp textlink="">
      <xdr:nvSpPr>
        <xdr:cNvPr id="463" name="【港湾・漁港】&#10;一人当たり有形固定資産（償却資産）額平均値テキスト"/>
        <xdr:cNvSpPr txBox="1"/>
      </xdr:nvSpPr>
      <xdr:spPr>
        <a:xfrm>
          <a:off x="10515600" y="18295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98875</xdr:rowOff>
    </xdr:from>
    <xdr:to>
      <xdr:col>55</xdr:col>
      <xdr:colOff>50800</xdr:colOff>
      <xdr:row>108</xdr:row>
      <xdr:rowOff>29025</xdr:rowOff>
    </xdr:to>
    <xdr:sp textlink="">
      <xdr:nvSpPr>
        <xdr:cNvPr id="464" name="フローチャート: 判断 463"/>
        <xdr:cNvSpPr/>
      </xdr:nvSpPr>
      <xdr:spPr>
        <a:xfrm>
          <a:off x="10426700" y="184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158990</xdr:rowOff>
    </xdr:from>
    <xdr:to>
      <xdr:col>50</xdr:col>
      <xdr:colOff>165100</xdr:colOff>
      <xdr:row>105</xdr:row>
      <xdr:rowOff>89140</xdr:rowOff>
    </xdr:to>
    <xdr:sp textlink="">
      <xdr:nvSpPr>
        <xdr:cNvPr id="465" name="フローチャート: 判断 464"/>
        <xdr:cNvSpPr/>
      </xdr:nvSpPr>
      <xdr:spPr>
        <a:xfrm>
          <a:off x="9588500" y="1798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82245</xdr:rowOff>
    </xdr:from>
    <xdr:to>
      <xdr:col>46</xdr:col>
      <xdr:colOff>38100</xdr:colOff>
      <xdr:row>105</xdr:row>
      <xdr:rowOff>12395</xdr:rowOff>
    </xdr:to>
    <xdr:sp textlink="">
      <xdr:nvSpPr>
        <xdr:cNvPr id="466" name="フローチャート: 判断 465"/>
        <xdr:cNvSpPr/>
      </xdr:nvSpPr>
      <xdr:spPr>
        <a:xfrm>
          <a:off x="8699500" y="1791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91446</xdr:rowOff>
    </xdr:from>
    <xdr:to>
      <xdr:col>41</xdr:col>
      <xdr:colOff>101600</xdr:colOff>
      <xdr:row>105</xdr:row>
      <xdr:rowOff>21596</xdr:rowOff>
    </xdr:to>
    <xdr:sp textlink="">
      <xdr:nvSpPr>
        <xdr:cNvPr id="467" name="フローチャート: 判断 466"/>
        <xdr:cNvSpPr/>
      </xdr:nvSpPr>
      <xdr:spPr>
        <a:xfrm>
          <a:off x="7810500" y="1792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38787</xdr:rowOff>
    </xdr:from>
    <xdr:to>
      <xdr:col>36</xdr:col>
      <xdr:colOff>165100</xdr:colOff>
      <xdr:row>104</xdr:row>
      <xdr:rowOff>140387</xdr:rowOff>
    </xdr:to>
    <xdr:sp textlink="">
      <xdr:nvSpPr>
        <xdr:cNvPr id="468" name="フローチャート: 判断 467"/>
        <xdr:cNvSpPr/>
      </xdr:nvSpPr>
      <xdr:spPr>
        <a:xfrm>
          <a:off x="6921500" y="178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97893</xdr:rowOff>
    </xdr:from>
    <xdr:to>
      <xdr:col>55</xdr:col>
      <xdr:colOff>50800</xdr:colOff>
      <xdr:row>109</xdr:row>
      <xdr:rowOff>28043</xdr:rowOff>
    </xdr:to>
    <xdr:sp textlink="">
      <xdr:nvSpPr>
        <xdr:cNvPr id="474" name="楕円 473"/>
        <xdr:cNvSpPr/>
      </xdr:nvSpPr>
      <xdr:spPr>
        <a:xfrm>
          <a:off x="10426700" y="1861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12820</xdr:rowOff>
    </xdr:from>
    <xdr:ext cx="469744" cy="259045"/>
    <xdr:sp textlink="">
      <xdr:nvSpPr>
        <xdr:cNvPr id="475" name="【港湾・漁港】&#10;一人当たり有形固定資産（償却資産）額該当値テキスト"/>
        <xdr:cNvSpPr txBox="1"/>
      </xdr:nvSpPr>
      <xdr:spPr>
        <a:xfrm>
          <a:off x="10515600" y="18529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99219</xdr:rowOff>
    </xdr:from>
    <xdr:to>
      <xdr:col>50</xdr:col>
      <xdr:colOff>165100</xdr:colOff>
      <xdr:row>109</xdr:row>
      <xdr:rowOff>29369</xdr:rowOff>
    </xdr:to>
    <xdr:sp textlink="">
      <xdr:nvSpPr>
        <xdr:cNvPr id="476" name="楕円 475"/>
        <xdr:cNvSpPr/>
      </xdr:nvSpPr>
      <xdr:spPr>
        <a:xfrm>
          <a:off x="9588500" y="1861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148693</xdr:rowOff>
    </xdr:from>
    <xdr:to>
      <xdr:col>55</xdr:col>
      <xdr:colOff>0</xdr:colOff>
      <xdr:row>108</xdr:row>
      <xdr:rowOff>150019</xdr:rowOff>
    </xdr:to>
    <xdr:cxnSp macro="">
      <xdr:nvCxnSpPr>
        <xdr:cNvPr id="477" name="直線コネクタ 476"/>
        <xdr:cNvCxnSpPr/>
      </xdr:nvCxnSpPr>
      <xdr:spPr>
        <a:xfrm flipV="1">
          <a:off x="9639300" y="18665293"/>
          <a:ext cx="8382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99225</xdr:rowOff>
    </xdr:from>
    <xdr:to>
      <xdr:col>46</xdr:col>
      <xdr:colOff>38100</xdr:colOff>
      <xdr:row>109</xdr:row>
      <xdr:rowOff>29375</xdr:rowOff>
    </xdr:to>
    <xdr:sp textlink="">
      <xdr:nvSpPr>
        <xdr:cNvPr id="478" name="楕円 477"/>
        <xdr:cNvSpPr/>
      </xdr:nvSpPr>
      <xdr:spPr>
        <a:xfrm>
          <a:off x="8699500" y="1861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150019</xdr:rowOff>
    </xdr:from>
    <xdr:to>
      <xdr:col>50</xdr:col>
      <xdr:colOff>114300</xdr:colOff>
      <xdr:row>108</xdr:row>
      <xdr:rowOff>150025</xdr:rowOff>
    </xdr:to>
    <xdr:cxnSp macro="">
      <xdr:nvCxnSpPr>
        <xdr:cNvPr id="479" name="直線コネクタ 478"/>
        <xdr:cNvCxnSpPr/>
      </xdr:nvCxnSpPr>
      <xdr:spPr>
        <a:xfrm flipV="1">
          <a:off x="8750300" y="18666619"/>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100809</xdr:rowOff>
    </xdr:from>
    <xdr:to>
      <xdr:col>41</xdr:col>
      <xdr:colOff>101600</xdr:colOff>
      <xdr:row>109</xdr:row>
      <xdr:rowOff>30959</xdr:rowOff>
    </xdr:to>
    <xdr:sp textlink="">
      <xdr:nvSpPr>
        <xdr:cNvPr id="480" name="楕円 479"/>
        <xdr:cNvSpPr/>
      </xdr:nvSpPr>
      <xdr:spPr>
        <a:xfrm>
          <a:off x="7810500" y="1861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150025</xdr:rowOff>
    </xdr:from>
    <xdr:to>
      <xdr:col>45</xdr:col>
      <xdr:colOff>177800</xdr:colOff>
      <xdr:row>108</xdr:row>
      <xdr:rowOff>151609</xdr:rowOff>
    </xdr:to>
    <xdr:cxnSp macro="">
      <xdr:nvCxnSpPr>
        <xdr:cNvPr id="481" name="直線コネクタ 480"/>
        <xdr:cNvCxnSpPr/>
      </xdr:nvCxnSpPr>
      <xdr:spPr>
        <a:xfrm flipV="1">
          <a:off x="7861300" y="18666625"/>
          <a:ext cx="889000" cy="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100811</xdr:rowOff>
    </xdr:from>
    <xdr:to>
      <xdr:col>36</xdr:col>
      <xdr:colOff>165100</xdr:colOff>
      <xdr:row>109</xdr:row>
      <xdr:rowOff>30961</xdr:rowOff>
    </xdr:to>
    <xdr:sp textlink="">
      <xdr:nvSpPr>
        <xdr:cNvPr id="482" name="楕円 481"/>
        <xdr:cNvSpPr/>
      </xdr:nvSpPr>
      <xdr:spPr>
        <a:xfrm>
          <a:off x="6921500" y="1861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151609</xdr:rowOff>
    </xdr:from>
    <xdr:to>
      <xdr:col>41</xdr:col>
      <xdr:colOff>50800</xdr:colOff>
      <xdr:row>108</xdr:row>
      <xdr:rowOff>151611</xdr:rowOff>
    </xdr:to>
    <xdr:cxnSp macro="">
      <xdr:nvCxnSpPr>
        <xdr:cNvPr id="483" name="直線コネクタ 482"/>
        <xdr:cNvCxnSpPr/>
      </xdr:nvCxnSpPr>
      <xdr:spPr>
        <a:xfrm flipV="1">
          <a:off x="6972300" y="18668209"/>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103</xdr:row>
      <xdr:rowOff>105667</xdr:rowOff>
    </xdr:from>
    <xdr:ext cx="599010" cy="259045"/>
    <xdr:sp textlink="">
      <xdr:nvSpPr>
        <xdr:cNvPr id="484" name="n_1aveValue【港湾・漁港】&#10;一人当たり有形固定資産（償却資産）額"/>
        <xdr:cNvSpPr txBox="1"/>
      </xdr:nvSpPr>
      <xdr:spPr>
        <a:xfrm>
          <a:off x="9327095" y="1776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28922</xdr:rowOff>
    </xdr:from>
    <xdr:ext cx="599010" cy="259045"/>
    <xdr:sp textlink="">
      <xdr:nvSpPr>
        <xdr:cNvPr id="485" name="n_2aveValue【港湾・漁港】&#10;一人当たり有形固定資産（償却資産）額"/>
        <xdr:cNvSpPr txBox="1"/>
      </xdr:nvSpPr>
      <xdr:spPr>
        <a:xfrm>
          <a:off x="8450795" y="1768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38123</xdr:rowOff>
    </xdr:from>
    <xdr:ext cx="599010" cy="259045"/>
    <xdr:sp textlink="">
      <xdr:nvSpPr>
        <xdr:cNvPr id="486" name="n_3aveValue【港湾・漁港】&#10;一人当たり有形固定資産（償却資産）額"/>
        <xdr:cNvSpPr txBox="1"/>
      </xdr:nvSpPr>
      <xdr:spPr>
        <a:xfrm>
          <a:off x="7561795" y="1769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102</xdr:row>
      <xdr:rowOff>156914</xdr:rowOff>
    </xdr:from>
    <xdr:ext cx="599010" cy="259045"/>
    <xdr:sp textlink="">
      <xdr:nvSpPr>
        <xdr:cNvPr id="487" name="n_4aveValue【港湾・漁港】&#10;一人当たり有形固定資産（償却資産）額"/>
        <xdr:cNvSpPr txBox="1"/>
      </xdr:nvSpPr>
      <xdr:spPr>
        <a:xfrm>
          <a:off x="6672795" y="17644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20496</xdr:rowOff>
    </xdr:from>
    <xdr:ext cx="469744" cy="259045"/>
    <xdr:sp textlink="">
      <xdr:nvSpPr>
        <xdr:cNvPr id="488" name="n_1mainValue【港湾・漁港】&#10;一人当たり有形固定資産（償却資産）額"/>
        <xdr:cNvSpPr txBox="1"/>
      </xdr:nvSpPr>
      <xdr:spPr>
        <a:xfrm>
          <a:off x="9391728" y="1870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20502</xdr:rowOff>
    </xdr:from>
    <xdr:ext cx="469744" cy="259045"/>
    <xdr:sp textlink="">
      <xdr:nvSpPr>
        <xdr:cNvPr id="489" name="n_2mainValue【港湾・漁港】&#10;一人当たり有形固定資産（償却資産）額"/>
        <xdr:cNvSpPr txBox="1"/>
      </xdr:nvSpPr>
      <xdr:spPr>
        <a:xfrm>
          <a:off x="8515428" y="1870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109</xdr:row>
      <xdr:rowOff>22086</xdr:rowOff>
    </xdr:from>
    <xdr:ext cx="378565" cy="259045"/>
    <xdr:sp textlink="">
      <xdr:nvSpPr>
        <xdr:cNvPr id="490" name="n_3mainValue【港湾・漁港】&#10;一人当たり有形固定資産（償却資産）額"/>
        <xdr:cNvSpPr txBox="1"/>
      </xdr:nvSpPr>
      <xdr:spPr>
        <a:xfrm>
          <a:off x="7672017" y="18710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109</xdr:row>
      <xdr:rowOff>22088</xdr:rowOff>
    </xdr:from>
    <xdr:ext cx="378565" cy="259045"/>
    <xdr:sp textlink="">
      <xdr:nvSpPr>
        <xdr:cNvPr id="491" name="n_4mainValue【港湾・漁港】&#10;一人当たり有形固定資産（償却資産）額"/>
        <xdr:cNvSpPr txBox="1"/>
      </xdr:nvSpPr>
      <xdr:spPr>
        <a:xfrm>
          <a:off x="6783017" y="18710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textlink="">
      <xdr:nvSpPr>
        <xdr:cNvPr id="502" name="テキスト ボックス 5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textlink="">
      <xdr:nvSpPr>
        <xdr:cNvPr id="504" name="テキスト ボックス 5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textlink="">
      <xdr:nvSpPr>
        <xdr:cNvPr id="506" name="テキスト ボックス 5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textlink="">
      <xdr:nvSpPr>
        <xdr:cNvPr id="508" name="テキスト ボックス 5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textlink="">
      <xdr:nvSpPr>
        <xdr:cNvPr id="510" name="テキスト ボックス 5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textlink="">
      <xdr:nvSpPr>
        <xdr:cNvPr id="512" name="テキスト ボックス 5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textlink="">
      <xdr:nvSpPr>
        <xdr:cNvPr id="514" name="テキスト ボックス 5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516" name="直線コネクタ 515"/>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textlink="">
      <xdr:nvSpPr>
        <xdr:cNvPr id="517" name="【認定こども園・幼稚園・保育所】&#10;有形固定資産減価償却率最小値テキスト"/>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518" name="直線コネクタ 517"/>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textlink="">
      <xdr:nvSpPr>
        <xdr:cNvPr id="519" name="【認定こども園・幼稚園・保育所】&#10;有形固定資産減価償却率最大値テキスト"/>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520" name="直線コネクタ 519"/>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textlink="">
      <xdr:nvSpPr>
        <xdr:cNvPr id="521" name="【認定こども園・幼稚園・保育所】&#10;有形固定資産減価償却率平均値テキスト"/>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textlink="">
      <xdr:nvSpPr>
        <xdr:cNvPr id="522" name="フローチャート: 判断 521"/>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textlink="">
      <xdr:nvSpPr>
        <xdr:cNvPr id="523" name="フローチャート: 判断 522"/>
        <xdr:cNvSpPr/>
      </xdr:nvSpPr>
      <xdr:spPr>
        <a:xfrm>
          <a:off x="15430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135890</xdr:rowOff>
    </xdr:from>
    <xdr:to>
      <xdr:col>76</xdr:col>
      <xdr:colOff>165100</xdr:colOff>
      <xdr:row>37</xdr:row>
      <xdr:rowOff>66040</xdr:rowOff>
    </xdr:to>
    <xdr:sp textlink="">
      <xdr:nvSpPr>
        <xdr:cNvPr id="524" name="フローチャート: 判断 523"/>
        <xdr:cNvSpPr/>
      </xdr:nvSpPr>
      <xdr:spPr>
        <a:xfrm>
          <a:off x="14541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126365</xdr:rowOff>
    </xdr:from>
    <xdr:to>
      <xdr:col>72</xdr:col>
      <xdr:colOff>38100</xdr:colOff>
      <xdr:row>37</xdr:row>
      <xdr:rowOff>56515</xdr:rowOff>
    </xdr:to>
    <xdr:sp textlink="">
      <xdr:nvSpPr>
        <xdr:cNvPr id="525" name="フローチャート: 判断 524"/>
        <xdr:cNvSpPr/>
      </xdr:nvSpPr>
      <xdr:spPr>
        <a:xfrm>
          <a:off x="13652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126365</xdr:rowOff>
    </xdr:from>
    <xdr:to>
      <xdr:col>67</xdr:col>
      <xdr:colOff>101600</xdr:colOff>
      <xdr:row>37</xdr:row>
      <xdr:rowOff>56515</xdr:rowOff>
    </xdr:to>
    <xdr:sp textlink="">
      <xdr:nvSpPr>
        <xdr:cNvPr id="526" name="フローチャート: 判断 525"/>
        <xdr:cNvSpPr/>
      </xdr:nvSpPr>
      <xdr:spPr>
        <a:xfrm>
          <a:off x="12763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101600</xdr:rowOff>
    </xdr:from>
    <xdr:to>
      <xdr:col>85</xdr:col>
      <xdr:colOff>177800</xdr:colOff>
      <xdr:row>38</xdr:row>
      <xdr:rowOff>31750</xdr:rowOff>
    </xdr:to>
    <xdr:sp textlink="">
      <xdr:nvSpPr>
        <xdr:cNvPr id="532" name="楕円 531"/>
        <xdr:cNvSpPr/>
      </xdr:nvSpPr>
      <xdr:spPr>
        <a:xfrm>
          <a:off x="162687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124477</xdr:rowOff>
    </xdr:from>
    <xdr:ext cx="405111" cy="259045"/>
    <xdr:sp textlink="">
      <xdr:nvSpPr>
        <xdr:cNvPr id="533" name="【認定こども園・幼稚園・保育所】&#10;有形固定資産減価償却率該当値テキスト"/>
        <xdr:cNvSpPr txBox="1"/>
      </xdr:nvSpPr>
      <xdr:spPr>
        <a:xfrm>
          <a:off x="16357600"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71120</xdr:rowOff>
    </xdr:from>
    <xdr:to>
      <xdr:col>81</xdr:col>
      <xdr:colOff>101600</xdr:colOff>
      <xdr:row>38</xdr:row>
      <xdr:rowOff>1270</xdr:rowOff>
    </xdr:to>
    <xdr:sp textlink="">
      <xdr:nvSpPr>
        <xdr:cNvPr id="534" name="楕円 533"/>
        <xdr:cNvSpPr/>
      </xdr:nvSpPr>
      <xdr:spPr>
        <a:xfrm>
          <a:off x="15430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121920</xdr:rowOff>
    </xdr:from>
    <xdr:to>
      <xdr:col>85</xdr:col>
      <xdr:colOff>127000</xdr:colOff>
      <xdr:row>37</xdr:row>
      <xdr:rowOff>152400</xdr:rowOff>
    </xdr:to>
    <xdr:cxnSp macro="">
      <xdr:nvCxnSpPr>
        <xdr:cNvPr id="535" name="直線コネクタ 534"/>
        <xdr:cNvCxnSpPr/>
      </xdr:nvCxnSpPr>
      <xdr:spPr>
        <a:xfrm>
          <a:off x="15481300" y="64655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82550</xdr:rowOff>
    </xdr:from>
    <xdr:to>
      <xdr:col>76</xdr:col>
      <xdr:colOff>165100</xdr:colOff>
      <xdr:row>38</xdr:row>
      <xdr:rowOff>12700</xdr:rowOff>
    </xdr:to>
    <xdr:sp textlink="">
      <xdr:nvSpPr>
        <xdr:cNvPr id="536" name="楕円 535"/>
        <xdr:cNvSpPr/>
      </xdr:nvSpPr>
      <xdr:spPr>
        <a:xfrm>
          <a:off x="1454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121920</xdr:rowOff>
    </xdr:from>
    <xdr:to>
      <xdr:col>81</xdr:col>
      <xdr:colOff>50800</xdr:colOff>
      <xdr:row>37</xdr:row>
      <xdr:rowOff>133350</xdr:rowOff>
    </xdr:to>
    <xdr:cxnSp macro="">
      <xdr:nvCxnSpPr>
        <xdr:cNvPr id="537" name="直線コネクタ 536"/>
        <xdr:cNvCxnSpPr/>
      </xdr:nvCxnSpPr>
      <xdr:spPr>
        <a:xfrm flipV="1">
          <a:off x="14592300" y="6465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46355</xdr:rowOff>
    </xdr:from>
    <xdr:to>
      <xdr:col>72</xdr:col>
      <xdr:colOff>38100</xdr:colOff>
      <xdr:row>37</xdr:row>
      <xdr:rowOff>147955</xdr:rowOff>
    </xdr:to>
    <xdr:sp textlink="">
      <xdr:nvSpPr>
        <xdr:cNvPr id="538" name="楕円 537"/>
        <xdr:cNvSpPr/>
      </xdr:nvSpPr>
      <xdr:spPr>
        <a:xfrm>
          <a:off x="13652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97155</xdr:rowOff>
    </xdr:from>
    <xdr:to>
      <xdr:col>76</xdr:col>
      <xdr:colOff>114300</xdr:colOff>
      <xdr:row>37</xdr:row>
      <xdr:rowOff>133350</xdr:rowOff>
    </xdr:to>
    <xdr:cxnSp macro="">
      <xdr:nvCxnSpPr>
        <xdr:cNvPr id="539" name="直線コネクタ 538"/>
        <xdr:cNvCxnSpPr/>
      </xdr:nvCxnSpPr>
      <xdr:spPr>
        <a:xfrm>
          <a:off x="13703300" y="64408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135890</xdr:rowOff>
    </xdr:from>
    <xdr:to>
      <xdr:col>67</xdr:col>
      <xdr:colOff>101600</xdr:colOff>
      <xdr:row>39</xdr:row>
      <xdr:rowOff>66040</xdr:rowOff>
    </xdr:to>
    <xdr:sp textlink="">
      <xdr:nvSpPr>
        <xdr:cNvPr id="540" name="楕円 539"/>
        <xdr:cNvSpPr/>
      </xdr:nvSpPr>
      <xdr:spPr>
        <a:xfrm>
          <a:off x="12763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97155</xdr:rowOff>
    </xdr:from>
    <xdr:to>
      <xdr:col>71</xdr:col>
      <xdr:colOff>177800</xdr:colOff>
      <xdr:row>39</xdr:row>
      <xdr:rowOff>15240</xdr:rowOff>
    </xdr:to>
    <xdr:cxnSp macro="">
      <xdr:nvCxnSpPr>
        <xdr:cNvPr id="541" name="直線コネクタ 540"/>
        <xdr:cNvCxnSpPr/>
      </xdr:nvCxnSpPr>
      <xdr:spPr>
        <a:xfrm flipV="1">
          <a:off x="12814300" y="6440805"/>
          <a:ext cx="889000" cy="26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107332</xdr:rowOff>
    </xdr:from>
    <xdr:ext cx="405111" cy="259045"/>
    <xdr:sp textlink="">
      <xdr:nvSpPr>
        <xdr:cNvPr id="542" name="n_1aveValue【認定こども園・幼稚園・保育所】&#10;有形固定資産減価償却率"/>
        <xdr:cNvSpPr txBox="1"/>
      </xdr:nvSpPr>
      <xdr:spPr>
        <a:xfrm>
          <a:off x="152660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82567</xdr:rowOff>
    </xdr:from>
    <xdr:ext cx="405111" cy="259045"/>
    <xdr:sp textlink="">
      <xdr:nvSpPr>
        <xdr:cNvPr id="543" name="n_2aveValue【認定こども園・幼稚園・保育所】&#10;有形固定資産減価償却率"/>
        <xdr:cNvSpPr txBox="1"/>
      </xdr:nvSpPr>
      <xdr:spPr>
        <a:xfrm>
          <a:off x="14389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73042</xdr:rowOff>
    </xdr:from>
    <xdr:ext cx="405111" cy="259045"/>
    <xdr:sp textlink="">
      <xdr:nvSpPr>
        <xdr:cNvPr id="544" name="n_3aveValue【認定こども園・幼稚園・保育所】&#10;有形固定資産減価償却率"/>
        <xdr:cNvSpPr txBox="1"/>
      </xdr:nvSpPr>
      <xdr:spPr>
        <a:xfrm>
          <a:off x="13500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73042</xdr:rowOff>
    </xdr:from>
    <xdr:ext cx="405111" cy="259045"/>
    <xdr:sp textlink="">
      <xdr:nvSpPr>
        <xdr:cNvPr id="545" name="n_4aveValue【認定こども園・幼稚園・保育所】&#10;有形固定資産減価償却率"/>
        <xdr:cNvSpPr txBox="1"/>
      </xdr:nvSpPr>
      <xdr:spPr>
        <a:xfrm>
          <a:off x="12611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163847</xdr:rowOff>
    </xdr:from>
    <xdr:ext cx="405111" cy="259045"/>
    <xdr:sp textlink="">
      <xdr:nvSpPr>
        <xdr:cNvPr id="546" name="n_1mainValue【認定こども園・幼稚園・保育所】&#10;有形固定資産減価償却率"/>
        <xdr:cNvSpPr txBox="1"/>
      </xdr:nvSpPr>
      <xdr:spPr>
        <a:xfrm>
          <a:off x="15266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textlink="">
      <xdr:nvSpPr>
        <xdr:cNvPr id="547" name="n_2mainValue【認定こども園・幼稚園・保育所】&#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139082</xdr:rowOff>
    </xdr:from>
    <xdr:ext cx="405111" cy="259045"/>
    <xdr:sp textlink="">
      <xdr:nvSpPr>
        <xdr:cNvPr id="548" name="n_3mainValue【認定こども園・幼稚園・保育所】&#10;有形固定資産減価償却率"/>
        <xdr:cNvSpPr txBox="1"/>
      </xdr:nvSpPr>
      <xdr:spPr>
        <a:xfrm>
          <a:off x="13500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57167</xdr:rowOff>
    </xdr:from>
    <xdr:ext cx="405111" cy="259045"/>
    <xdr:sp textlink="">
      <xdr:nvSpPr>
        <xdr:cNvPr id="549" name="n_4mainValue【認定こども園・幼稚園・保育所】&#10;有形固定資産減価償却率"/>
        <xdr:cNvSpPr txBox="1"/>
      </xdr:nvSpPr>
      <xdr:spPr>
        <a:xfrm>
          <a:off x="12611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0" name="直線コネクタ 5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textlink="">
      <xdr:nvSpPr>
        <xdr:cNvPr id="561" name="テキスト ボックス 56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2" name="直線コネクタ 5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textlink="">
      <xdr:nvSpPr>
        <xdr:cNvPr id="563" name="テキスト ボックス 56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textlink="">
      <xdr:nvSpPr>
        <xdr:cNvPr id="565" name="テキスト ボックス 5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6" name="直線コネクタ 5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textlink="">
      <xdr:nvSpPr>
        <xdr:cNvPr id="567" name="テキスト ボックス 5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8" name="直線コネクタ 5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textlink="">
      <xdr:nvSpPr>
        <xdr:cNvPr id="569" name="テキスト ボックス 56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textlink="">
      <xdr:nvSpPr>
        <xdr:cNvPr id="571" name="テキスト ボックス 5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textlink="">
      <xdr:nvSpPr>
        <xdr:cNvPr id="5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573" name="直線コネクタ 572"/>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textlink="">
      <xdr:nvSpPr>
        <xdr:cNvPr id="574"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75" name="直線コネクタ 574"/>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textlink="">
      <xdr:nvSpPr>
        <xdr:cNvPr id="576" name="【認定こども園・幼稚園・保育所】&#10;一人当たり面積最大値テキスト"/>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577" name="直線コネクタ 576"/>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textlink="">
      <xdr:nvSpPr>
        <xdr:cNvPr id="578" name="【認定こども園・幼稚園・保育所】&#10;一人当たり面積平均値テキスト"/>
        <xdr:cNvSpPr txBox="1"/>
      </xdr:nvSpPr>
      <xdr:spPr>
        <a:xfrm>
          <a:off x="22199600" y="647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textlink="">
      <xdr:nvSpPr>
        <xdr:cNvPr id="579" name="フローチャート: 判断 578"/>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143510</xdr:rowOff>
    </xdr:from>
    <xdr:to>
      <xdr:col>112</xdr:col>
      <xdr:colOff>38100</xdr:colOff>
      <xdr:row>39</xdr:row>
      <xdr:rowOff>73660</xdr:rowOff>
    </xdr:to>
    <xdr:sp textlink="">
      <xdr:nvSpPr>
        <xdr:cNvPr id="580" name="フローチャート: 判断 579"/>
        <xdr:cNvSpPr/>
      </xdr:nvSpPr>
      <xdr:spPr>
        <a:xfrm>
          <a:off x="21272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128270</xdr:rowOff>
    </xdr:from>
    <xdr:to>
      <xdr:col>107</xdr:col>
      <xdr:colOff>101600</xdr:colOff>
      <xdr:row>39</xdr:row>
      <xdr:rowOff>58420</xdr:rowOff>
    </xdr:to>
    <xdr:sp textlink="">
      <xdr:nvSpPr>
        <xdr:cNvPr id="581" name="フローチャート: 判断 580"/>
        <xdr:cNvSpPr/>
      </xdr:nvSpPr>
      <xdr:spPr>
        <a:xfrm>
          <a:off x="2038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textlink="">
      <xdr:nvSpPr>
        <xdr:cNvPr id="582" name="フローチャート: 判断 581"/>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135890</xdr:rowOff>
    </xdr:from>
    <xdr:to>
      <xdr:col>98</xdr:col>
      <xdr:colOff>38100</xdr:colOff>
      <xdr:row>39</xdr:row>
      <xdr:rowOff>66040</xdr:rowOff>
    </xdr:to>
    <xdr:sp textlink="">
      <xdr:nvSpPr>
        <xdr:cNvPr id="583" name="フローチャート: 判断 582"/>
        <xdr:cNvSpPr/>
      </xdr:nvSpPr>
      <xdr:spPr>
        <a:xfrm>
          <a:off x="18605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25400</xdr:rowOff>
    </xdr:from>
    <xdr:to>
      <xdr:col>116</xdr:col>
      <xdr:colOff>114300</xdr:colOff>
      <xdr:row>39</xdr:row>
      <xdr:rowOff>127000</xdr:rowOff>
    </xdr:to>
    <xdr:sp textlink="">
      <xdr:nvSpPr>
        <xdr:cNvPr id="589" name="楕円 588"/>
        <xdr:cNvSpPr/>
      </xdr:nvSpPr>
      <xdr:spPr>
        <a:xfrm>
          <a:off x="22110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3827</xdr:rowOff>
    </xdr:from>
    <xdr:ext cx="469744" cy="259045"/>
    <xdr:sp textlink="">
      <xdr:nvSpPr>
        <xdr:cNvPr id="590" name="【認定こども園・幼稚園・保育所】&#10;一人当たり面積該当値テキスト"/>
        <xdr:cNvSpPr txBox="1"/>
      </xdr:nvSpPr>
      <xdr:spPr>
        <a:xfrm>
          <a:off x="22199600"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29210</xdr:rowOff>
    </xdr:from>
    <xdr:to>
      <xdr:col>112</xdr:col>
      <xdr:colOff>38100</xdr:colOff>
      <xdr:row>39</xdr:row>
      <xdr:rowOff>130810</xdr:rowOff>
    </xdr:to>
    <xdr:sp textlink="">
      <xdr:nvSpPr>
        <xdr:cNvPr id="591" name="楕円 590"/>
        <xdr:cNvSpPr/>
      </xdr:nvSpPr>
      <xdr:spPr>
        <a:xfrm>
          <a:off x="21272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76200</xdr:rowOff>
    </xdr:from>
    <xdr:to>
      <xdr:col>116</xdr:col>
      <xdr:colOff>63500</xdr:colOff>
      <xdr:row>39</xdr:row>
      <xdr:rowOff>80010</xdr:rowOff>
    </xdr:to>
    <xdr:cxnSp macro="">
      <xdr:nvCxnSpPr>
        <xdr:cNvPr id="592" name="直線コネクタ 591"/>
        <xdr:cNvCxnSpPr/>
      </xdr:nvCxnSpPr>
      <xdr:spPr>
        <a:xfrm flipV="1">
          <a:off x="21323300" y="67627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25400</xdr:rowOff>
    </xdr:from>
    <xdr:to>
      <xdr:col>107</xdr:col>
      <xdr:colOff>101600</xdr:colOff>
      <xdr:row>39</xdr:row>
      <xdr:rowOff>127000</xdr:rowOff>
    </xdr:to>
    <xdr:sp textlink="">
      <xdr:nvSpPr>
        <xdr:cNvPr id="593" name="楕円 592"/>
        <xdr:cNvSpPr/>
      </xdr:nvSpPr>
      <xdr:spPr>
        <a:xfrm>
          <a:off x="20383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76200</xdr:rowOff>
    </xdr:from>
    <xdr:to>
      <xdr:col>111</xdr:col>
      <xdr:colOff>177800</xdr:colOff>
      <xdr:row>39</xdr:row>
      <xdr:rowOff>80010</xdr:rowOff>
    </xdr:to>
    <xdr:cxnSp macro="">
      <xdr:nvCxnSpPr>
        <xdr:cNvPr id="594" name="直線コネクタ 593"/>
        <xdr:cNvCxnSpPr/>
      </xdr:nvCxnSpPr>
      <xdr:spPr>
        <a:xfrm>
          <a:off x="20434300" y="67627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17780</xdr:rowOff>
    </xdr:from>
    <xdr:to>
      <xdr:col>102</xdr:col>
      <xdr:colOff>165100</xdr:colOff>
      <xdr:row>39</xdr:row>
      <xdr:rowOff>119380</xdr:rowOff>
    </xdr:to>
    <xdr:sp textlink="">
      <xdr:nvSpPr>
        <xdr:cNvPr id="595" name="楕円 594"/>
        <xdr:cNvSpPr/>
      </xdr:nvSpPr>
      <xdr:spPr>
        <a:xfrm>
          <a:off x="19494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68580</xdr:rowOff>
    </xdr:from>
    <xdr:to>
      <xdr:col>107</xdr:col>
      <xdr:colOff>50800</xdr:colOff>
      <xdr:row>39</xdr:row>
      <xdr:rowOff>76200</xdr:rowOff>
    </xdr:to>
    <xdr:cxnSp macro="">
      <xdr:nvCxnSpPr>
        <xdr:cNvPr id="596" name="直線コネクタ 595"/>
        <xdr:cNvCxnSpPr/>
      </xdr:nvCxnSpPr>
      <xdr:spPr>
        <a:xfrm>
          <a:off x="19545300" y="67551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44450</xdr:rowOff>
    </xdr:from>
    <xdr:to>
      <xdr:col>98</xdr:col>
      <xdr:colOff>38100</xdr:colOff>
      <xdr:row>39</xdr:row>
      <xdr:rowOff>146050</xdr:rowOff>
    </xdr:to>
    <xdr:sp textlink="">
      <xdr:nvSpPr>
        <xdr:cNvPr id="597" name="楕円 596"/>
        <xdr:cNvSpPr/>
      </xdr:nvSpPr>
      <xdr:spPr>
        <a:xfrm>
          <a:off x="18605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68580</xdr:rowOff>
    </xdr:from>
    <xdr:to>
      <xdr:col>102</xdr:col>
      <xdr:colOff>114300</xdr:colOff>
      <xdr:row>39</xdr:row>
      <xdr:rowOff>95250</xdr:rowOff>
    </xdr:to>
    <xdr:cxnSp macro="">
      <xdr:nvCxnSpPr>
        <xdr:cNvPr id="598" name="直線コネクタ 597"/>
        <xdr:cNvCxnSpPr/>
      </xdr:nvCxnSpPr>
      <xdr:spPr>
        <a:xfrm flipV="1">
          <a:off x="18656300" y="67551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90187</xdr:rowOff>
    </xdr:from>
    <xdr:ext cx="469744" cy="259045"/>
    <xdr:sp textlink="">
      <xdr:nvSpPr>
        <xdr:cNvPr id="599" name="n_1aveValue【認定こども園・幼稚園・保育所】&#10;一人当たり面積"/>
        <xdr:cNvSpPr txBox="1"/>
      </xdr:nvSpPr>
      <xdr:spPr>
        <a:xfrm>
          <a:off x="21075727" y="64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74947</xdr:rowOff>
    </xdr:from>
    <xdr:ext cx="469744" cy="259045"/>
    <xdr:sp textlink="">
      <xdr:nvSpPr>
        <xdr:cNvPr id="600" name="n_2aveValue【認定こども園・幼稚園・保育所】&#10;一人当たり面積"/>
        <xdr:cNvSpPr txBox="1"/>
      </xdr:nvSpPr>
      <xdr:spPr>
        <a:xfrm>
          <a:off x="201994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textlink="">
      <xdr:nvSpPr>
        <xdr:cNvPr id="601" name="n_3aveValue【認定こども園・幼稚園・保育所】&#10;一人当たり面積"/>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82567</xdr:rowOff>
    </xdr:from>
    <xdr:ext cx="469744" cy="259045"/>
    <xdr:sp textlink="">
      <xdr:nvSpPr>
        <xdr:cNvPr id="602" name="n_4aveValue【認定こども園・幼稚園・保育所】&#10;一人当たり面積"/>
        <xdr:cNvSpPr txBox="1"/>
      </xdr:nvSpPr>
      <xdr:spPr>
        <a:xfrm>
          <a:off x="18421427" y="642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121937</xdr:rowOff>
    </xdr:from>
    <xdr:ext cx="469744" cy="259045"/>
    <xdr:sp textlink="">
      <xdr:nvSpPr>
        <xdr:cNvPr id="603" name="n_1mainValue【認定こども園・幼稚園・保育所】&#10;一人当たり面積"/>
        <xdr:cNvSpPr txBox="1"/>
      </xdr:nvSpPr>
      <xdr:spPr>
        <a:xfrm>
          <a:off x="210757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118127</xdr:rowOff>
    </xdr:from>
    <xdr:ext cx="469744" cy="259045"/>
    <xdr:sp textlink="">
      <xdr:nvSpPr>
        <xdr:cNvPr id="604" name="n_2mainValue【認定こども園・幼稚園・保育所】&#10;一人当たり面積"/>
        <xdr:cNvSpPr txBox="1"/>
      </xdr:nvSpPr>
      <xdr:spPr>
        <a:xfrm>
          <a:off x="20199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110507</xdr:rowOff>
    </xdr:from>
    <xdr:ext cx="469744" cy="259045"/>
    <xdr:sp textlink="">
      <xdr:nvSpPr>
        <xdr:cNvPr id="605" name="n_3mainValue【認定こども園・幼稚園・保育所】&#10;一人当たり面積"/>
        <xdr:cNvSpPr txBox="1"/>
      </xdr:nvSpPr>
      <xdr:spPr>
        <a:xfrm>
          <a:off x="19310427"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137177</xdr:rowOff>
    </xdr:from>
    <xdr:ext cx="469744" cy="259045"/>
    <xdr:sp textlink="">
      <xdr:nvSpPr>
        <xdr:cNvPr id="606" name="n_4mainValue【認定こども園・幼稚園・保育所】&#10;一人当たり面積"/>
        <xdr:cNvSpPr txBox="1"/>
      </xdr:nvSpPr>
      <xdr:spPr>
        <a:xfrm>
          <a:off x="18421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textlink="">
      <xdr:nvSpPr>
        <xdr:cNvPr id="617" name="テキスト ボックス 6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8" name="直線コネクタ 61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textlink="">
      <xdr:nvSpPr>
        <xdr:cNvPr id="619" name="テキスト ボックス 61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0" name="直線コネクタ 61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textlink="">
      <xdr:nvSpPr>
        <xdr:cNvPr id="621" name="テキスト ボックス 62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2" name="直線コネクタ 62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textlink="">
      <xdr:nvSpPr>
        <xdr:cNvPr id="623" name="テキスト ボックス 62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4" name="直線コネクタ 62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textlink="">
      <xdr:nvSpPr>
        <xdr:cNvPr id="625" name="テキスト ボックス 62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textlink="">
      <xdr:nvSpPr>
        <xdr:cNvPr id="627" name="テキスト ボックス 6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629" name="直線コネクタ 628"/>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textlink="">
      <xdr:nvSpPr>
        <xdr:cNvPr id="630" name="【学校施設】&#10;有形固定資産減価償却率最小値テキスト"/>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631" name="直線コネクタ 630"/>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textlink="">
      <xdr:nvSpPr>
        <xdr:cNvPr id="632" name="【学校施設】&#10;有形固定資産減価償却率最大値テキスト"/>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633" name="直線コネクタ 632"/>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103649</xdr:rowOff>
    </xdr:from>
    <xdr:ext cx="405111" cy="259045"/>
    <xdr:sp textlink="">
      <xdr:nvSpPr>
        <xdr:cNvPr id="634" name="【学校施設】&#10;有形固定資産減価償却率平均値テキスト"/>
        <xdr:cNvSpPr txBox="1"/>
      </xdr:nvSpPr>
      <xdr:spPr>
        <a:xfrm>
          <a:off x="16357600" y="1021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textlink="">
      <xdr:nvSpPr>
        <xdr:cNvPr id="635" name="フローチャート: 判断 634"/>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textlink="">
      <xdr:nvSpPr>
        <xdr:cNvPr id="636" name="フローチャート: 判断 635"/>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166370</xdr:rowOff>
    </xdr:from>
    <xdr:to>
      <xdr:col>76</xdr:col>
      <xdr:colOff>165100</xdr:colOff>
      <xdr:row>58</xdr:row>
      <xdr:rowOff>96520</xdr:rowOff>
    </xdr:to>
    <xdr:sp textlink="">
      <xdr:nvSpPr>
        <xdr:cNvPr id="637" name="フローチャート: 判断 636"/>
        <xdr:cNvSpPr/>
      </xdr:nvSpPr>
      <xdr:spPr>
        <a:xfrm>
          <a:off x="14541500" y="993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152654</xdr:rowOff>
    </xdr:from>
    <xdr:to>
      <xdr:col>72</xdr:col>
      <xdr:colOff>38100</xdr:colOff>
      <xdr:row>58</xdr:row>
      <xdr:rowOff>82804</xdr:rowOff>
    </xdr:to>
    <xdr:sp textlink="">
      <xdr:nvSpPr>
        <xdr:cNvPr id="638" name="フローチャート: 判断 637"/>
        <xdr:cNvSpPr/>
      </xdr:nvSpPr>
      <xdr:spPr>
        <a:xfrm>
          <a:off x="13652500" y="992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116078</xdr:rowOff>
    </xdr:from>
    <xdr:to>
      <xdr:col>67</xdr:col>
      <xdr:colOff>101600</xdr:colOff>
      <xdr:row>58</xdr:row>
      <xdr:rowOff>46228</xdr:rowOff>
    </xdr:to>
    <xdr:sp textlink="">
      <xdr:nvSpPr>
        <xdr:cNvPr id="639" name="フローチャート: 判断 638"/>
        <xdr:cNvSpPr/>
      </xdr:nvSpPr>
      <xdr:spPr>
        <a:xfrm>
          <a:off x="12763500" y="988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136652</xdr:rowOff>
    </xdr:from>
    <xdr:to>
      <xdr:col>85</xdr:col>
      <xdr:colOff>177800</xdr:colOff>
      <xdr:row>59</xdr:row>
      <xdr:rowOff>66802</xdr:rowOff>
    </xdr:to>
    <xdr:sp textlink="">
      <xdr:nvSpPr>
        <xdr:cNvPr id="645" name="楕円 644"/>
        <xdr:cNvSpPr/>
      </xdr:nvSpPr>
      <xdr:spPr>
        <a:xfrm>
          <a:off x="16268700" y="100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159529</xdr:rowOff>
    </xdr:from>
    <xdr:ext cx="405111" cy="259045"/>
    <xdr:sp textlink="">
      <xdr:nvSpPr>
        <xdr:cNvPr id="646" name="【学校施設】&#10;有形固定資産減価償却率該当値テキスト"/>
        <xdr:cNvSpPr txBox="1"/>
      </xdr:nvSpPr>
      <xdr:spPr>
        <a:xfrm>
          <a:off x="16357600" y="9932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132080</xdr:rowOff>
    </xdr:from>
    <xdr:to>
      <xdr:col>81</xdr:col>
      <xdr:colOff>101600</xdr:colOff>
      <xdr:row>59</xdr:row>
      <xdr:rowOff>62230</xdr:rowOff>
    </xdr:to>
    <xdr:sp textlink="">
      <xdr:nvSpPr>
        <xdr:cNvPr id="647" name="楕円 646"/>
        <xdr:cNvSpPr/>
      </xdr:nvSpPr>
      <xdr:spPr>
        <a:xfrm>
          <a:off x="15430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xdr:rowOff>
    </xdr:from>
    <xdr:to>
      <xdr:col>85</xdr:col>
      <xdr:colOff>127000</xdr:colOff>
      <xdr:row>59</xdr:row>
      <xdr:rowOff>16002</xdr:rowOff>
    </xdr:to>
    <xdr:cxnSp macro="">
      <xdr:nvCxnSpPr>
        <xdr:cNvPr id="648" name="直線コネクタ 647"/>
        <xdr:cNvCxnSpPr/>
      </xdr:nvCxnSpPr>
      <xdr:spPr>
        <a:xfrm>
          <a:off x="15481300" y="101269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127508</xdr:rowOff>
    </xdr:from>
    <xdr:to>
      <xdr:col>76</xdr:col>
      <xdr:colOff>165100</xdr:colOff>
      <xdr:row>59</xdr:row>
      <xdr:rowOff>57658</xdr:rowOff>
    </xdr:to>
    <xdr:sp textlink="">
      <xdr:nvSpPr>
        <xdr:cNvPr id="649" name="楕円 648"/>
        <xdr:cNvSpPr/>
      </xdr:nvSpPr>
      <xdr:spPr>
        <a:xfrm>
          <a:off x="145415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6858</xdr:rowOff>
    </xdr:from>
    <xdr:to>
      <xdr:col>81</xdr:col>
      <xdr:colOff>50800</xdr:colOff>
      <xdr:row>59</xdr:row>
      <xdr:rowOff>11430</xdr:rowOff>
    </xdr:to>
    <xdr:cxnSp macro="">
      <xdr:nvCxnSpPr>
        <xdr:cNvPr id="650" name="直線コネクタ 649"/>
        <xdr:cNvCxnSpPr/>
      </xdr:nvCxnSpPr>
      <xdr:spPr>
        <a:xfrm>
          <a:off x="14592300" y="101224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104648</xdr:rowOff>
    </xdr:from>
    <xdr:to>
      <xdr:col>72</xdr:col>
      <xdr:colOff>38100</xdr:colOff>
      <xdr:row>59</xdr:row>
      <xdr:rowOff>34798</xdr:rowOff>
    </xdr:to>
    <xdr:sp textlink="">
      <xdr:nvSpPr>
        <xdr:cNvPr id="651" name="楕円 650"/>
        <xdr:cNvSpPr/>
      </xdr:nvSpPr>
      <xdr:spPr>
        <a:xfrm>
          <a:off x="13652500" y="100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155448</xdr:rowOff>
    </xdr:from>
    <xdr:to>
      <xdr:col>76</xdr:col>
      <xdr:colOff>114300</xdr:colOff>
      <xdr:row>59</xdr:row>
      <xdr:rowOff>6858</xdr:rowOff>
    </xdr:to>
    <xdr:cxnSp macro="">
      <xdr:nvCxnSpPr>
        <xdr:cNvPr id="652" name="直線コネクタ 651"/>
        <xdr:cNvCxnSpPr/>
      </xdr:nvCxnSpPr>
      <xdr:spPr>
        <a:xfrm>
          <a:off x="13703300" y="100995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45212</xdr:rowOff>
    </xdr:from>
    <xdr:to>
      <xdr:col>67</xdr:col>
      <xdr:colOff>101600</xdr:colOff>
      <xdr:row>58</xdr:row>
      <xdr:rowOff>146812</xdr:rowOff>
    </xdr:to>
    <xdr:sp textlink="">
      <xdr:nvSpPr>
        <xdr:cNvPr id="653" name="楕円 652"/>
        <xdr:cNvSpPr/>
      </xdr:nvSpPr>
      <xdr:spPr>
        <a:xfrm>
          <a:off x="12763500" y="99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96012</xdr:rowOff>
    </xdr:from>
    <xdr:to>
      <xdr:col>71</xdr:col>
      <xdr:colOff>177800</xdr:colOff>
      <xdr:row>58</xdr:row>
      <xdr:rowOff>155448</xdr:rowOff>
    </xdr:to>
    <xdr:cxnSp macro="">
      <xdr:nvCxnSpPr>
        <xdr:cNvPr id="654" name="直線コネクタ 653"/>
        <xdr:cNvCxnSpPr/>
      </xdr:nvCxnSpPr>
      <xdr:spPr>
        <a:xfrm>
          <a:off x="12814300" y="100401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154195</xdr:rowOff>
    </xdr:from>
    <xdr:ext cx="405111" cy="259045"/>
    <xdr:sp textlink="">
      <xdr:nvSpPr>
        <xdr:cNvPr id="655" name="n_1aveValue【学校施設】&#10;有形固定資産減価償却率"/>
        <xdr:cNvSpPr txBox="1"/>
      </xdr:nvSpPr>
      <xdr:spPr>
        <a:xfrm>
          <a:off x="15266044" y="975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113047</xdr:rowOff>
    </xdr:from>
    <xdr:ext cx="405111" cy="259045"/>
    <xdr:sp textlink="">
      <xdr:nvSpPr>
        <xdr:cNvPr id="656" name="n_2aveValue【学校施設】&#10;有形固定資産減価償却率"/>
        <xdr:cNvSpPr txBox="1"/>
      </xdr:nvSpPr>
      <xdr:spPr>
        <a:xfrm>
          <a:off x="14389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99331</xdr:rowOff>
    </xdr:from>
    <xdr:ext cx="405111" cy="259045"/>
    <xdr:sp textlink="">
      <xdr:nvSpPr>
        <xdr:cNvPr id="657" name="n_3aveValue【学校施設】&#10;有形固定資産減価償却率"/>
        <xdr:cNvSpPr txBox="1"/>
      </xdr:nvSpPr>
      <xdr:spPr>
        <a:xfrm>
          <a:off x="13500744" y="970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62755</xdr:rowOff>
    </xdr:from>
    <xdr:ext cx="405111" cy="259045"/>
    <xdr:sp textlink="">
      <xdr:nvSpPr>
        <xdr:cNvPr id="658" name="n_4aveValue【学校施設】&#10;有形固定資産減価償却率"/>
        <xdr:cNvSpPr txBox="1"/>
      </xdr:nvSpPr>
      <xdr:spPr>
        <a:xfrm>
          <a:off x="12611744" y="966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53357</xdr:rowOff>
    </xdr:from>
    <xdr:ext cx="405111" cy="259045"/>
    <xdr:sp textlink="">
      <xdr:nvSpPr>
        <xdr:cNvPr id="659" name="n_1mainValue【学校施設】&#10;有形固定資産減価償却率"/>
        <xdr:cNvSpPr txBox="1"/>
      </xdr:nvSpPr>
      <xdr:spPr>
        <a:xfrm>
          <a:off x="152660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48785</xdr:rowOff>
    </xdr:from>
    <xdr:ext cx="405111" cy="259045"/>
    <xdr:sp textlink="">
      <xdr:nvSpPr>
        <xdr:cNvPr id="660" name="n_2mainValue【学校施設】&#10;有形固定資産減価償却率"/>
        <xdr:cNvSpPr txBox="1"/>
      </xdr:nvSpPr>
      <xdr:spPr>
        <a:xfrm>
          <a:off x="14389744" y="1016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25925</xdr:rowOff>
    </xdr:from>
    <xdr:ext cx="405111" cy="259045"/>
    <xdr:sp textlink="">
      <xdr:nvSpPr>
        <xdr:cNvPr id="661" name="n_3mainValue【学校施設】&#10;有形固定資産減価償却率"/>
        <xdr:cNvSpPr txBox="1"/>
      </xdr:nvSpPr>
      <xdr:spPr>
        <a:xfrm>
          <a:off x="13500744" y="1014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137939</xdr:rowOff>
    </xdr:from>
    <xdr:ext cx="405111" cy="259045"/>
    <xdr:sp textlink="">
      <xdr:nvSpPr>
        <xdr:cNvPr id="662" name="n_4mainValue【学校施設】&#10;有形固定資産減価償却率"/>
        <xdr:cNvSpPr txBox="1"/>
      </xdr:nvSpPr>
      <xdr:spPr>
        <a:xfrm>
          <a:off x="126117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textlink="">
      <xdr:nvSpPr>
        <xdr:cNvPr id="673" name="テキスト ボックス 6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textlink="">
      <xdr:nvSpPr>
        <xdr:cNvPr id="675" name="テキスト ボックス 6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textlink="">
      <xdr:nvSpPr>
        <xdr:cNvPr id="677" name="テキスト ボックス 6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textlink="">
      <xdr:nvSpPr>
        <xdr:cNvPr id="679" name="テキスト ボックス 6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textlink="">
      <xdr:nvSpPr>
        <xdr:cNvPr id="681" name="テキスト ボックス 6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textlink="">
      <xdr:nvSpPr>
        <xdr:cNvPr id="683" name="テキスト ボックス 6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textlink="">
      <xdr:nvSpPr>
        <xdr:cNvPr id="6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687" name="直線コネクタ 686"/>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textlink="">
      <xdr:nvSpPr>
        <xdr:cNvPr id="688" name="【学校施設】&#10;一人当たり面積最小値テキスト"/>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689" name="直線コネクタ 688"/>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textlink="">
      <xdr:nvSpPr>
        <xdr:cNvPr id="690" name="【学校施設】&#10;一人当たり面積最大値テキスト"/>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691" name="直線コネクタ 690"/>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28465</xdr:rowOff>
    </xdr:from>
    <xdr:ext cx="469744" cy="259045"/>
    <xdr:sp textlink="">
      <xdr:nvSpPr>
        <xdr:cNvPr id="692" name="【学校施設】&#10;一人当たり面積平均値テキスト"/>
        <xdr:cNvSpPr txBox="1"/>
      </xdr:nvSpPr>
      <xdr:spPr>
        <a:xfrm>
          <a:off x="22199600" y="10315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textlink="">
      <xdr:nvSpPr>
        <xdr:cNvPr id="693" name="フローチャート: 判断 692"/>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95504</xdr:rowOff>
    </xdr:from>
    <xdr:to>
      <xdr:col>112</xdr:col>
      <xdr:colOff>38100</xdr:colOff>
      <xdr:row>61</xdr:row>
      <xdr:rowOff>25654</xdr:rowOff>
    </xdr:to>
    <xdr:sp textlink="">
      <xdr:nvSpPr>
        <xdr:cNvPr id="694" name="フローチャート: 判断 693"/>
        <xdr:cNvSpPr/>
      </xdr:nvSpPr>
      <xdr:spPr>
        <a:xfrm>
          <a:off x="21272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101600</xdr:rowOff>
    </xdr:from>
    <xdr:to>
      <xdr:col>107</xdr:col>
      <xdr:colOff>101600</xdr:colOff>
      <xdr:row>61</xdr:row>
      <xdr:rowOff>31750</xdr:rowOff>
    </xdr:to>
    <xdr:sp textlink="">
      <xdr:nvSpPr>
        <xdr:cNvPr id="695" name="フローチャート: 判断 694"/>
        <xdr:cNvSpPr/>
      </xdr:nvSpPr>
      <xdr:spPr>
        <a:xfrm>
          <a:off x="20383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117602</xdr:rowOff>
    </xdr:from>
    <xdr:to>
      <xdr:col>102</xdr:col>
      <xdr:colOff>165100</xdr:colOff>
      <xdr:row>61</xdr:row>
      <xdr:rowOff>47752</xdr:rowOff>
    </xdr:to>
    <xdr:sp textlink="">
      <xdr:nvSpPr>
        <xdr:cNvPr id="696" name="フローチャート: 判断 695"/>
        <xdr:cNvSpPr/>
      </xdr:nvSpPr>
      <xdr:spPr>
        <a:xfrm>
          <a:off x="19494500" y="1040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154940</xdr:rowOff>
    </xdr:from>
    <xdr:to>
      <xdr:col>98</xdr:col>
      <xdr:colOff>38100</xdr:colOff>
      <xdr:row>61</xdr:row>
      <xdr:rowOff>85090</xdr:rowOff>
    </xdr:to>
    <xdr:sp textlink="">
      <xdr:nvSpPr>
        <xdr:cNvPr id="697" name="フローチャート: 判断 696"/>
        <xdr:cNvSpPr/>
      </xdr:nvSpPr>
      <xdr:spPr>
        <a:xfrm>
          <a:off x="18605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xdr:rowOff>
    </xdr:from>
    <xdr:to>
      <xdr:col>116</xdr:col>
      <xdr:colOff>114300</xdr:colOff>
      <xdr:row>61</xdr:row>
      <xdr:rowOff>117094</xdr:rowOff>
    </xdr:to>
    <xdr:sp textlink="">
      <xdr:nvSpPr>
        <xdr:cNvPr id="703" name="楕円 702"/>
        <xdr:cNvSpPr/>
      </xdr:nvSpPr>
      <xdr:spPr>
        <a:xfrm>
          <a:off x="221107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165371</xdr:rowOff>
    </xdr:from>
    <xdr:ext cx="469744" cy="259045"/>
    <xdr:sp textlink="">
      <xdr:nvSpPr>
        <xdr:cNvPr id="704" name="【学校施設】&#10;一人当たり面積該当値テキスト"/>
        <xdr:cNvSpPr txBox="1"/>
      </xdr:nvSpPr>
      <xdr:spPr>
        <a:xfrm>
          <a:off x="22199600" y="104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26162</xdr:rowOff>
    </xdr:from>
    <xdr:to>
      <xdr:col>112</xdr:col>
      <xdr:colOff>38100</xdr:colOff>
      <xdr:row>61</xdr:row>
      <xdr:rowOff>127762</xdr:rowOff>
    </xdr:to>
    <xdr:sp textlink="">
      <xdr:nvSpPr>
        <xdr:cNvPr id="705" name="楕円 704"/>
        <xdr:cNvSpPr/>
      </xdr:nvSpPr>
      <xdr:spPr>
        <a:xfrm>
          <a:off x="21272500" y="1048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66294</xdr:rowOff>
    </xdr:from>
    <xdr:to>
      <xdr:col>116</xdr:col>
      <xdr:colOff>63500</xdr:colOff>
      <xdr:row>61</xdr:row>
      <xdr:rowOff>76962</xdr:rowOff>
    </xdr:to>
    <xdr:cxnSp macro="">
      <xdr:nvCxnSpPr>
        <xdr:cNvPr id="706" name="直線コネクタ 705"/>
        <xdr:cNvCxnSpPr/>
      </xdr:nvCxnSpPr>
      <xdr:spPr>
        <a:xfrm flipV="1">
          <a:off x="21323300" y="10524744"/>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39878</xdr:rowOff>
    </xdr:from>
    <xdr:to>
      <xdr:col>107</xdr:col>
      <xdr:colOff>101600</xdr:colOff>
      <xdr:row>61</xdr:row>
      <xdr:rowOff>141478</xdr:rowOff>
    </xdr:to>
    <xdr:sp textlink="">
      <xdr:nvSpPr>
        <xdr:cNvPr id="707" name="楕円 706"/>
        <xdr:cNvSpPr/>
      </xdr:nvSpPr>
      <xdr:spPr>
        <a:xfrm>
          <a:off x="20383500" y="1049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76962</xdr:rowOff>
    </xdr:from>
    <xdr:to>
      <xdr:col>111</xdr:col>
      <xdr:colOff>177800</xdr:colOff>
      <xdr:row>61</xdr:row>
      <xdr:rowOff>90678</xdr:rowOff>
    </xdr:to>
    <xdr:cxnSp macro="">
      <xdr:nvCxnSpPr>
        <xdr:cNvPr id="708" name="直線コネクタ 707"/>
        <xdr:cNvCxnSpPr/>
      </xdr:nvCxnSpPr>
      <xdr:spPr>
        <a:xfrm flipV="1">
          <a:off x="20434300" y="105354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42164</xdr:rowOff>
    </xdr:from>
    <xdr:to>
      <xdr:col>102</xdr:col>
      <xdr:colOff>165100</xdr:colOff>
      <xdr:row>61</xdr:row>
      <xdr:rowOff>143764</xdr:rowOff>
    </xdr:to>
    <xdr:sp textlink="">
      <xdr:nvSpPr>
        <xdr:cNvPr id="709" name="楕円 708"/>
        <xdr:cNvSpPr/>
      </xdr:nvSpPr>
      <xdr:spPr>
        <a:xfrm>
          <a:off x="19494500" y="1050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90678</xdr:rowOff>
    </xdr:from>
    <xdr:to>
      <xdr:col>107</xdr:col>
      <xdr:colOff>50800</xdr:colOff>
      <xdr:row>61</xdr:row>
      <xdr:rowOff>92964</xdr:rowOff>
    </xdr:to>
    <xdr:cxnSp macro="">
      <xdr:nvCxnSpPr>
        <xdr:cNvPr id="710" name="直線コネクタ 709"/>
        <xdr:cNvCxnSpPr/>
      </xdr:nvCxnSpPr>
      <xdr:spPr>
        <a:xfrm flipV="1">
          <a:off x="19545300" y="1054912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45974</xdr:rowOff>
    </xdr:from>
    <xdr:to>
      <xdr:col>98</xdr:col>
      <xdr:colOff>38100</xdr:colOff>
      <xdr:row>61</xdr:row>
      <xdr:rowOff>147574</xdr:rowOff>
    </xdr:to>
    <xdr:sp textlink="">
      <xdr:nvSpPr>
        <xdr:cNvPr id="711" name="楕円 710"/>
        <xdr:cNvSpPr/>
      </xdr:nvSpPr>
      <xdr:spPr>
        <a:xfrm>
          <a:off x="18605500" y="1050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92964</xdr:rowOff>
    </xdr:from>
    <xdr:to>
      <xdr:col>102</xdr:col>
      <xdr:colOff>114300</xdr:colOff>
      <xdr:row>61</xdr:row>
      <xdr:rowOff>96774</xdr:rowOff>
    </xdr:to>
    <xdr:cxnSp macro="">
      <xdr:nvCxnSpPr>
        <xdr:cNvPr id="712" name="直線コネクタ 711"/>
        <xdr:cNvCxnSpPr/>
      </xdr:nvCxnSpPr>
      <xdr:spPr>
        <a:xfrm flipV="1">
          <a:off x="18656300" y="1055141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42181</xdr:rowOff>
    </xdr:from>
    <xdr:ext cx="469744" cy="259045"/>
    <xdr:sp textlink="">
      <xdr:nvSpPr>
        <xdr:cNvPr id="713" name="n_1aveValue【学校施設】&#10;一人当たり面積"/>
        <xdr:cNvSpPr txBox="1"/>
      </xdr:nvSpPr>
      <xdr:spPr>
        <a:xfrm>
          <a:off x="21075727" y="1015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48277</xdr:rowOff>
    </xdr:from>
    <xdr:ext cx="469744" cy="259045"/>
    <xdr:sp textlink="">
      <xdr:nvSpPr>
        <xdr:cNvPr id="714" name="n_2aveValue【学校施設】&#10;一人当たり面積"/>
        <xdr:cNvSpPr txBox="1"/>
      </xdr:nvSpPr>
      <xdr:spPr>
        <a:xfrm>
          <a:off x="20199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64279</xdr:rowOff>
    </xdr:from>
    <xdr:ext cx="469744" cy="259045"/>
    <xdr:sp textlink="">
      <xdr:nvSpPr>
        <xdr:cNvPr id="715" name="n_3aveValue【学校施設】&#10;一人当たり面積"/>
        <xdr:cNvSpPr txBox="1"/>
      </xdr:nvSpPr>
      <xdr:spPr>
        <a:xfrm>
          <a:off x="19310427" y="1017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101617</xdr:rowOff>
    </xdr:from>
    <xdr:ext cx="469744" cy="259045"/>
    <xdr:sp textlink="">
      <xdr:nvSpPr>
        <xdr:cNvPr id="716" name="n_4aveValue【学校施設】&#10;一人当たり面積"/>
        <xdr:cNvSpPr txBox="1"/>
      </xdr:nvSpPr>
      <xdr:spPr>
        <a:xfrm>
          <a:off x="18421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118889</xdr:rowOff>
    </xdr:from>
    <xdr:ext cx="469744" cy="259045"/>
    <xdr:sp textlink="">
      <xdr:nvSpPr>
        <xdr:cNvPr id="717" name="n_1mainValue【学校施設】&#10;一人当たり面積"/>
        <xdr:cNvSpPr txBox="1"/>
      </xdr:nvSpPr>
      <xdr:spPr>
        <a:xfrm>
          <a:off x="21075727" y="1057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132605</xdr:rowOff>
    </xdr:from>
    <xdr:ext cx="469744" cy="259045"/>
    <xdr:sp textlink="">
      <xdr:nvSpPr>
        <xdr:cNvPr id="718" name="n_2mainValue【学校施設】&#10;一人当たり面積"/>
        <xdr:cNvSpPr txBox="1"/>
      </xdr:nvSpPr>
      <xdr:spPr>
        <a:xfrm>
          <a:off x="20199427" y="1059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134891</xdr:rowOff>
    </xdr:from>
    <xdr:ext cx="469744" cy="259045"/>
    <xdr:sp textlink="">
      <xdr:nvSpPr>
        <xdr:cNvPr id="719" name="n_3mainValue【学校施設】&#10;一人当たり面積"/>
        <xdr:cNvSpPr txBox="1"/>
      </xdr:nvSpPr>
      <xdr:spPr>
        <a:xfrm>
          <a:off x="19310427" y="1059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138701</xdr:rowOff>
    </xdr:from>
    <xdr:ext cx="469744" cy="259045"/>
    <xdr:sp textlink="">
      <xdr:nvSpPr>
        <xdr:cNvPr id="720" name="n_4mainValue【学校施設】&#10;一人当たり面積"/>
        <xdr:cNvSpPr txBox="1"/>
      </xdr:nvSpPr>
      <xdr:spPr>
        <a:xfrm>
          <a:off x="18421427" y="1059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2" name="直線コネクタ 7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textlink="">
      <xdr:nvSpPr>
        <xdr:cNvPr id="733" name="テキスト ボックス 73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4" name="直線コネクタ 7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textlink="">
      <xdr:nvSpPr>
        <xdr:cNvPr id="735" name="テキスト ボックス 7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6" name="直線コネクタ 7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textlink="">
      <xdr:nvSpPr>
        <xdr:cNvPr id="737" name="テキスト ボックス 7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8" name="直線コネクタ 7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textlink="">
      <xdr:nvSpPr>
        <xdr:cNvPr id="739" name="テキスト ボックス 7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0" name="直線コネクタ 7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textlink="">
      <xdr:nvSpPr>
        <xdr:cNvPr id="741" name="テキスト ボックス 7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2" name="直線コネクタ 7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textlink="">
      <xdr:nvSpPr>
        <xdr:cNvPr id="743" name="テキスト ボックス 74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textlink="">
      <xdr:nvSpPr>
        <xdr:cNvPr id="7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88719</xdr:rowOff>
    </xdr:from>
    <xdr:to>
      <xdr:col>85</xdr:col>
      <xdr:colOff>126364</xdr:colOff>
      <xdr:row>86</xdr:row>
      <xdr:rowOff>168729</xdr:rowOff>
    </xdr:to>
    <xdr:cxnSp macro="">
      <xdr:nvCxnSpPr>
        <xdr:cNvPr id="746" name="直線コネクタ 745"/>
        <xdr:cNvCxnSpPr/>
      </xdr:nvCxnSpPr>
      <xdr:spPr>
        <a:xfrm flipV="1">
          <a:off x="16318864" y="13633269"/>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textlink="">
      <xdr:nvSpPr>
        <xdr:cNvPr id="747"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8" name="直線コネクタ 74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35396</xdr:rowOff>
    </xdr:from>
    <xdr:ext cx="405111" cy="259045"/>
    <xdr:sp textlink="">
      <xdr:nvSpPr>
        <xdr:cNvPr id="749" name="【児童館】&#10;有形固定資産減価償却率最大値テキスト"/>
        <xdr:cNvSpPr txBox="1"/>
      </xdr:nvSpPr>
      <xdr:spPr>
        <a:xfrm>
          <a:off x="16357600" y="13408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88719</xdr:rowOff>
    </xdr:from>
    <xdr:to>
      <xdr:col>86</xdr:col>
      <xdr:colOff>25400</xdr:colOff>
      <xdr:row>79</xdr:row>
      <xdr:rowOff>88719</xdr:rowOff>
    </xdr:to>
    <xdr:cxnSp macro="">
      <xdr:nvCxnSpPr>
        <xdr:cNvPr id="750" name="直線コネクタ 749"/>
        <xdr:cNvCxnSpPr/>
      </xdr:nvCxnSpPr>
      <xdr:spPr>
        <a:xfrm>
          <a:off x="16230600" y="1363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102888</xdr:rowOff>
    </xdr:from>
    <xdr:ext cx="405111" cy="259045"/>
    <xdr:sp textlink="">
      <xdr:nvSpPr>
        <xdr:cNvPr id="751" name="【児童館】&#10;有形固定資産減価償却率平均値テキスト"/>
        <xdr:cNvSpPr txBox="1"/>
      </xdr:nvSpPr>
      <xdr:spPr>
        <a:xfrm>
          <a:off x="16357600" y="14333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124461</xdr:rowOff>
    </xdr:from>
    <xdr:to>
      <xdr:col>85</xdr:col>
      <xdr:colOff>177800</xdr:colOff>
      <xdr:row>84</xdr:row>
      <xdr:rowOff>54611</xdr:rowOff>
    </xdr:to>
    <xdr:sp textlink="">
      <xdr:nvSpPr>
        <xdr:cNvPr id="752" name="フローチャート: 判断 751"/>
        <xdr:cNvSpPr/>
      </xdr:nvSpPr>
      <xdr:spPr>
        <a:xfrm>
          <a:off x="162687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textlink="">
      <xdr:nvSpPr>
        <xdr:cNvPr id="753" name="フローチャート: 判断 752"/>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textlink="">
      <xdr:nvSpPr>
        <xdr:cNvPr id="754" name="フローチャート: 判断 753"/>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90170</xdr:rowOff>
    </xdr:from>
    <xdr:to>
      <xdr:col>72</xdr:col>
      <xdr:colOff>38100</xdr:colOff>
      <xdr:row>83</xdr:row>
      <xdr:rowOff>20320</xdr:rowOff>
    </xdr:to>
    <xdr:sp textlink="">
      <xdr:nvSpPr>
        <xdr:cNvPr id="755" name="フローチャート: 判断 754"/>
        <xdr:cNvSpPr/>
      </xdr:nvSpPr>
      <xdr:spPr>
        <a:xfrm>
          <a:off x="13652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textlink="">
      <xdr:nvSpPr>
        <xdr:cNvPr id="756" name="フローチャート: 判断 755"/>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textlink="">
      <xdr:nvSpPr>
        <xdr:cNvPr id="757" name="テキスト ボックス 7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textlink="">
      <xdr:nvSpPr>
        <xdr:cNvPr id="758" name="テキスト ボックス 7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textlink="">
      <xdr:nvSpPr>
        <xdr:cNvPr id="759" name="テキスト ボックス 7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textlink="">
      <xdr:nvSpPr>
        <xdr:cNvPr id="760" name="テキスト ボックス 7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textlink="">
      <xdr:nvSpPr>
        <xdr:cNvPr id="761" name="テキスト ボックス 7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37919</xdr:rowOff>
    </xdr:from>
    <xdr:to>
      <xdr:col>85</xdr:col>
      <xdr:colOff>177800</xdr:colOff>
      <xdr:row>79</xdr:row>
      <xdr:rowOff>139519</xdr:rowOff>
    </xdr:to>
    <xdr:sp textlink="">
      <xdr:nvSpPr>
        <xdr:cNvPr id="762" name="楕円 761"/>
        <xdr:cNvSpPr/>
      </xdr:nvSpPr>
      <xdr:spPr>
        <a:xfrm>
          <a:off x="16268700" y="1358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162396</xdr:rowOff>
    </xdr:from>
    <xdr:ext cx="405111" cy="259045"/>
    <xdr:sp textlink="">
      <xdr:nvSpPr>
        <xdr:cNvPr id="763" name="【児童館】&#10;有形固定資産減価償却率該当値テキスト"/>
        <xdr:cNvSpPr txBox="1"/>
      </xdr:nvSpPr>
      <xdr:spPr>
        <a:xfrm>
          <a:off x="16357600" y="13535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129358</xdr:rowOff>
    </xdr:from>
    <xdr:to>
      <xdr:col>81</xdr:col>
      <xdr:colOff>101600</xdr:colOff>
      <xdr:row>79</xdr:row>
      <xdr:rowOff>59508</xdr:rowOff>
    </xdr:to>
    <xdr:sp textlink="">
      <xdr:nvSpPr>
        <xdr:cNvPr id="764" name="楕円 763"/>
        <xdr:cNvSpPr/>
      </xdr:nvSpPr>
      <xdr:spPr>
        <a:xfrm>
          <a:off x="15430500" y="1350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8708</xdr:rowOff>
    </xdr:from>
    <xdr:to>
      <xdr:col>85</xdr:col>
      <xdr:colOff>127000</xdr:colOff>
      <xdr:row>79</xdr:row>
      <xdr:rowOff>88719</xdr:rowOff>
    </xdr:to>
    <xdr:cxnSp macro="">
      <xdr:nvCxnSpPr>
        <xdr:cNvPr id="765" name="直線コネクタ 764"/>
        <xdr:cNvCxnSpPr/>
      </xdr:nvCxnSpPr>
      <xdr:spPr>
        <a:xfrm>
          <a:off x="15481300" y="13553258"/>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83638</xdr:rowOff>
    </xdr:from>
    <xdr:to>
      <xdr:col>76</xdr:col>
      <xdr:colOff>165100</xdr:colOff>
      <xdr:row>79</xdr:row>
      <xdr:rowOff>13788</xdr:rowOff>
    </xdr:to>
    <xdr:sp textlink="">
      <xdr:nvSpPr>
        <xdr:cNvPr id="766" name="楕円 765"/>
        <xdr:cNvSpPr/>
      </xdr:nvSpPr>
      <xdr:spPr>
        <a:xfrm>
          <a:off x="14541500" y="1345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134438</xdr:rowOff>
    </xdr:from>
    <xdr:to>
      <xdr:col>81</xdr:col>
      <xdr:colOff>50800</xdr:colOff>
      <xdr:row>79</xdr:row>
      <xdr:rowOff>8708</xdr:rowOff>
    </xdr:to>
    <xdr:cxnSp macro="">
      <xdr:nvCxnSpPr>
        <xdr:cNvPr id="767" name="直線コネクタ 766"/>
        <xdr:cNvCxnSpPr/>
      </xdr:nvCxnSpPr>
      <xdr:spPr>
        <a:xfrm>
          <a:off x="14592300" y="1350753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21589</xdr:rowOff>
    </xdr:from>
    <xdr:to>
      <xdr:col>72</xdr:col>
      <xdr:colOff>38100</xdr:colOff>
      <xdr:row>82</xdr:row>
      <xdr:rowOff>123189</xdr:rowOff>
    </xdr:to>
    <xdr:sp textlink="">
      <xdr:nvSpPr>
        <xdr:cNvPr id="768" name="楕円 767"/>
        <xdr:cNvSpPr/>
      </xdr:nvSpPr>
      <xdr:spPr>
        <a:xfrm>
          <a:off x="13652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134438</xdr:rowOff>
    </xdr:from>
    <xdr:to>
      <xdr:col>76</xdr:col>
      <xdr:colOff>114300</xdr:colOff>
      <xdr:row>82</xdr:row>
      <xdr:rowOff>72389</xdr:rowOff>
    </xdr:to>
    <xdr:cxnSp macro="">
      <xdr:nvCxnSpPr>
        <xdr:cNvPr id="769" name="直線コネクタ 768"/>
        <xdr:cNvCxnSpPr/>
      </xdr:nvCxnSpPr>
      <xdr:spPr>
        <a:xfrm flipV="1">
          <a:off x="13703300" y="13507538"/>
          <a:ext cx="889000" cy="62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160382</xdr:rowOff>
    </xdr:from>
    <xdr:to>
      <xdr:col>67</xdr:col>
      <xdr:colOff>101600</xdr:colOff>
      <xdr:row>82</xdr:row>
      <xdr:rowOff>90532</xdr:rowOff>
    </xdr:to>
    <xdr:sp textlink="">
      <xdr:nvSpPr>
        <xdr:cNvPr id="770" name="楕円 769"/>
        <xdr:cNvSpPr/>
      </xdr:nvSpPr>
      <xdr:spPr>
        <a:xfrm>
          <a:off x="127635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39732</xdr:rowOff>
    </xdr:from>
    <xdr:to>
      <xdr:col>71</xdr:col>
      <xdr:colOff>177800</xdr:colOff>
      <xdr:row>82</xdr:row>
      <xdr:rowOff>72389</xdr:rowOff>
    </xdr:to>
    <xdr:cxnSp macro="">
      <xdr:nvCxnSpPr>
        <xdr:cNvPr id="771" name="直線コネクタ 770"/>
        <xdr:cNvCxnSpPr/>
      </xdr:nvCxnSpPr>
      <xdr:spPr>
        <a:xfrm>
          <a:off x="12814300" y="1409863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32675</xdr:rowOff>
    </xdr:from>
    <xdr:ext cx="405111" cy="259045"/>
    <xdr:sp textlink="">
      <xdr:nvSpPr>
        <xdr:cNvPr id="772" name="n_1aveValue【児童館】&#10;有形固定資産減価償却率"/>
        <xdr:cNvSpPr txBox="1"/>
      </xdr:nvSpPr>
      <xdr:spPr>
        <a:xfrm>
          <a:off x="15266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168201</xdr:rowOff>
    </xdr:from>
    <xdr:ext cx="405111" cy="259045"/>
    <xdr:sp textlink="">
      <xdr:nvSpPr>
        <xdr:cNvPr id="773" name="n_2aveValue【児童館】&#10;有形固定資産減価償却率"/>
        <xdr:cNvSpPr txBox="1"/>
      </xdr:nvSpPr>
      <xdr:spPr>
        <a:xfrm>
          <a:off x="14389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11447</xdr:rowOff>
    </xdr:from>
    <xdr:ext cx="405111" cy="259045"/>
    <xdr:sp textlink="">
      <xdr:nvSpPr>
        <xdr:cNvPr id="774" name="n_3aveValue【児童館】&#10;有形固定資産減価償却率"/>
        <xdr:cNvSpPr txBox="1"/>
      </xdr:nvSpPr>
      <xdr:spPr>
        <a:xfrm>
          <a:off x="13500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14713</xdr:rowOff>
    </xdr:from>
    <xdr:ext cx="405111" cy="259045"/>
    <xdr:sp textlink="">
      <xdr:nvSpPr>
        <xdr:cNvPr id="775" name="n_4aveValue【児童館】&#10;有形固定資産減価償却率"/>
        <xdr:cNvSpPr txBox="1"/>
      </xdr:nvSpPr>
      <xdr:spPr>
        <a:xfrm>
          <a:off x="12611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76035</xdr:rowOff>
    </xdr:from>
    <xdr:ext cx="405111" cy="259045"/>
    <xdr:sp textlink="">
      <xdr:nvSpPr>
        <xdr:cNvPr id="776" name="n_1mainValue【児童館】&#10;有形固定資産減価償却率"/>
        <xdr:cNvSpPr txBox="1"/>
      </xdr:nvSpPr>
      <xdr:spPr>
        <a:xfrm>
          <a:off x="15266044" y="13277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30315</xdr:rowOff>
    </xdr:from>
    <xdr:ext cx="405111" cy="259045"/>
    <xdr:sp textlink="">
      <xdr:nvSpPr>
        <xdr:cNvPr id="777" name="n_2mainValue【児童館】&#10;有形固定資産減価償却率"/>
        <xdr:cNvSpPr txBox="1"/>
      </xdr:nvSpPr>
      <xdr:spPr>
        <a:xfrm>
          <a:off x="14389744" y="1323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139716</xdr:rowOff>
    </xdr:from>
    <xdr:ext cx="405111" cy="259045"/>
    <xdr:sp textlink="">
      <xdr:nvSpPr>
        <xdr:cNvPr id="778" name="n_3mainValue【児童館】&#10;有形固定資産減価償却率"/>
        <xdr:cNvSpPr txBox="1"/>
      </xdr:nvSpPr>
      <xdr:spPr>
        <a:xfrm>
          <a:off x="13500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107059</xdr:rowOff>
    </xdr:from>
    <xdr:ext cx="405111" cy="259045"/>
    <xdr:sp textlink="">
      <xdr:nvSpPr>
        <xdr:cNvPr id="779" name="n_4mainValue【児童館】&#10;有形固定資産減価償却率"/>
        <xdr:cNvSpPr txBox="1"/>
      </xdr:nvSpPr>
      <xdr:spPr>
        <a:xfrm>
          <a:off x="12611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textlink="">
      <xdr:nvSpPr>
        <xdr:cNvPr id="780" name="正方形/長方形 7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textlink="">
      <xdr:nvSpPr>
        <xdr:cNvPr id="781" name="正方形/長方形 7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textlink="">
      <xdr:nvSpPr>
        <xdr:cNvPr id="782" name="正方形/長方形 7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textlink="">
      <xdr:nvSpPr>
        <xdr:cNvPr id="783" name="正方形/長方形 7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textlink="">
      <xdr:nvSpPr>
        <xdr:cNvPr id="784" name="正方形/長方形 7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textlink="">
      <xdr:nvSpPr>
        <xdr:cNvPr id="785" name="正方形/長方形 7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textlink="">
      <xdr:nvSpPr>
        <xdr:cNvPr id="786" name="正方形/長方形 7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textlink="">
      <xdr:nvSpPr>
        <xdr:cNvPr id="787" name="正方形/長方形 7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textlink="">
      <xdr:nvSpPr>
        <xdr:cNvPr id="788" name="テキスト ボックス 7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0" name="直線コネクタ 7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textlink="">
      <xdr:nvSpPr>
        <xdr:cNvPr id="791" name="テキスト ボックス 7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2" name="直線コネクタ 7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textlink="">
      <xdr:nvSpPr>
        <xdr:cNvPr id="793" name="テキスト ボックス 7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4" name="直線コネクタ 7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textlink="">
      <xdr:nvSpPr>
        <xdr:cNvPr id="795" name="テキスト ボックス 7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6" name="直線コネクタ 7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textlink="">
      <xdr:nvSpPr>
        <xdr:cNvPr id="797" name="テキスト ボックス 7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8" name="直線コネクタ 7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textlink="">
      <xdr:nvSpPr>
        <xdr:cNvPr id="799" name="テキスト ボックス 7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textlink="">
      <xdr:nvSpPr>
        <xdr:cNvPr id="801" name="テキスト ボックス 8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textlink="">
      <xdr:nvSpPr>
        <xdr:cNvPr id="8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3" name="直線コネクタ 802"/>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textlink="">
      <xdr:nvSpPr>
        <xdr:cNvPr id="804"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5" name="直線コネクタ 804"/>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textlink="">
      <xdr:nvSpPr>
        <xdr:cNvPr id="806"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7" name="直線コネクタ 806"/>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textlink="">
      <xdr:nvSpPr>
        <xdr:cNvPr id="808"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textlink="">
      <xdr:nvSpPr>
        <xdr:cNvPr id="809" name="フローチャート: 判断 808"/>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textlink="">
      <xdr:nvSpPr>
        <xdr:cNvPr id="810" name="フローチャート: 判断 809"/>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textlink="">
      <xdr:nvSpPr>
        <xdr:cNvPr id="811" name="フローチャート: 判断 810"/>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textlink="">
      <xdr:nvSpPr>
        <xdr:cNvPr id="812" name="フローチャート: 判断 811"/>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textlink="">
      <xdr:nvSpPr>
        <xdr:cNvPr id="813" name="フローチャート: 判断 812"/>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textlink="">
      <xdr:nvSpPr>
        <xdr:cNvPr id="814" name="テキスト ボックス 8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textlink="">
      <xdr:nvSpPr>
        <xdr:cNvPr id="815" name="テキスト ボックス 8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textlink="">
      <xdr:nvSpPr>
        <xdr:cNvPr id="816" name="テキスト ボックス 8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textlink="">
      <xdr:nvSpPr>
        <xdr:cNvPr id="817" name="テキスト ボックス 8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textlink="">
      <xdr:nvSpPr>
        <xdr:cNvPr id="818" name="テキスト ボックス 8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120650</xdr:rowOff>
    </xdr:from>
    <xdr:to>
      <xdr:col>116</xdr:col>
      <xdr:colOff>114300</xdr:colOff>
      <xdr:row>85</xdr:row>
      <xdr:rowOff>50800</xdr:rowOff>
    </xdr:to>
    <xdr:sp textlink="">
      <xdr:nvSpPr>
        <xdr:cNvPr id="819" name="楕円 818"/>
        <xdr:cNvSpPr/>
      </xdr:nvSpPr>
      <xdr:spPr>
        <a:xfrm>
          <a:off x="221107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99077</xdr:rowOff>
    </xdr:from>
    <xdr:ext cx="469744" cy="259045"/>
    <xdr:sp textlink="">
      <xdr:nvSpPr>
        <xdr:cNvPr id="820" name="【児童館】&#10;一人当たり面積該当値テキスト"/>
        <xdr:cNvSpPr txBox="1"/>
      </xdr:nvSpPr>
      <xdr:spPr>
        <a:xfrm>
          <a:off x="22199600"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158750</xdr:rowOff>
    </xdr:from>
    <xdr:to>
      <xdr:col>112</xdr:col>
      <xdr:colOff>38100</xdr:colOff>
      <xdr:row>85</xdr:row>
      <xdr:rowOff>88900</xdr:rowOff>
    </xdr:to>
    <xdr:sp textlink="">
      <xdr:nvSpPr>
        <xdr:cNvPr id="821" name="楕円 820"/>
        <xdr:cNvSpPr/>
      </xdr:nvSpPr>
      <xdr:spPr>
        <a:xfrm>
          <a:off x="21272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0</xdr:rowOff>
    </xdr:from>
    <xdr:to>
      <xdr:col>116</xdr:col>
      <xdr:colOff>63500</xdr:colOff>
      <xdr:row>85</xdr:row>
      <xdr:rowOff>38100</xdr:rowOff>
    </xdr:to>
    <xdr:cxnSp macro="">
      <xdr:nvCxnSpPr>
        <xdr:cNvPr id="822" name="直線コネクタ 821"/>
        <xdr:cNvCxnSpPr/>
      </xdr:nvCxnSpPr>
      <xdr:spPr>
        <a:xfrm flipV="1">
          <a:off x="21323300" y="14573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158750</xdr:rowOff>
    </xdr:from>
    <xdr:to>
      <xdr:col>107</xdr:col>
      <xdr:colOff>101600</xdr:colOff>
      <xdr:row>85</xdr:row>
      <xdr:rowOff>88900</xdr:rowOff>
    </xdr:to>
    <xdr:sp textlink="">
      <xdr:nvSpPr>
        <xdr:cNvPr id="823" name="楕円 822"/>
        <xdr:cNvSpPr/>
      </xdr:nvSpPr>
      <xdr:spPr>
        <a:xfrm>
          <a:off x="20383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38100</xdr:rowOff>
    </xdr:from>
    <xdr:to>
      <xdr:col>111</xdr:col>
      <xdr:colOff>177800</xdr:colOff>
      <xdr:row>85</xdr:row>
      <xdr:rowOff>38100</xdr:rowOff>
    </xdr:to>
    <xdr:cxnSp macro="">
      <xdr:nvCxnSpPr>
        <xdr:cNvPr id="824" name="直線コネクタ 823"/>
        <xdr:cNvCxnSpPr/>
      </xdr:nvCxnSpPr>
      <xdr:spPr>
        <a:xfrm>
          <a:off x="20434300" y="1461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textlink="">
      <xdr:nvSpPr>
        <xdr:cNvPr id="825" name="楕円 824"/>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38100</xdr:rowOff>
    </xdr:from>
    <xdr:to>
      <xdr:col>107</xdr:col>
      <xdr:colOff>50800</xdr:colOff>
      <xdr:row>86</xdr:row>
      <xdr:rowOff>0</xdr:rowOff>
    </xdr:to>
    <xdr:cxnSp macro="">
      <xdr:nvCxnSpPr>
        <xdr:cNvPr id="826" name="直線コネクタ 825"/>
        <xdr:cNvCxnSpPr/>
      </xdr:nvCxnSpPr>
      <xdr:spPr>
        <a:xfrm flipV="1">
          <a:off x="19545300" y="14611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textlink="">
      <xdr:nvSpPr>
        <xdr:cNvPr id="827" name="楕円 826"/>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0</xdr:rowOff>
    </xdr:to>
    <xdr:cxnSp macro="">
      <xdr:nvCxnSpPr>
        <xdr:cNvPr id="828" name="直線コネクタ 827"/>
        <xdr:cNvCxnSpPr/>
      </xdr:nvCxnSpPr>
      <xdr:spPr>
        <a:xfrm>
          <a:off x="18656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textlink="">
      <xdr:nvSpPr>
        <xdr:cNvPr id="829" name="n_1ave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textlink="">
      <xdr:nvSpPr>
        <xdr:cNvPr id="830" name="n_2aveValue【児童館】&#10;一人当たり面積"/>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textlink="">
      <xdr:nvSpPr>
        <xdr:cNvPr id="831" name="n_3aveValue【児童館】&#10;一人当たり面積"/>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textlink="">
      <xdr:nvSpPr>
        <xdr:cNvPr id="832" name="n_4aveValue【児童館】&#10;一人当たり面積"/>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80027</xdr:rowOff>
    </xdr:from>
    <xdr:ext cx="469744" cy="259045"/>
    <xdr:sp textlink="">
      <xdr:nvSpPr>
        <xdr:cNvPr id="833" name="n_1mainValue【児童館】&#10;一人当たり面積"/>
        <xdr:cNvSpPr txBox="1"/>
      </xdr:nvSpPr>
      <xdr:spPr>
        <a:xfrm>
          <a:off x="21075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80027</xdr:rowOff>
    </xdr:from>
    <xdr:ext cx="469744" cy="259045"/>
    <xdr:sp textlink="">
      <xdr:nvSpPr>
        <xdr:cNvPr id="834" name="n_2mainValue【児童館】&#10;一人当たり面積"/>
        <xdr:cNvSpPr txBox="1"/>
      </xdr:nvSpPr>
      <xdr:spPr>
        <a:xfrm>
          <a:off x="20199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textlink="">
      <xdr:nvSpPr>
        <xdr:cNvPr id="835" name="n_3mainValue【児童館】&#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textlink="">
      <xdr:nvSpPr>
        <xdr:cNvPr id="836" name="n_4mainValue【児童館】&#10;一人当たり面積"/>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textlink="">
      <xdr:nvSpPr>
        <xdr:cNvPr id="837" name="正方形/長方形 8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textlink="">
      <xdr:nvSpPr>
        <xdr:cNvPr id="838" name="正方形/長方形 8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textlink="">
      <xdr:nvSpPr>
        <xdr:cNvPr id="839" name="正方形/長方形 8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textlink="">
      <xdr:nvSpPr>
        <xdr:cNvPr id="840" name="正方形/長方形 8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textlink="">
      <xdr:nvSpPr>
        <xdr:cNvPr id="841" name="正方形/長方形 8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textlink="">
      <xdr:nvSpPr>
        <xdr:cNvPr id="842" name="正方形/長方形 8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textlink="">
      <xdr:nvSpPr>
        <xdr:cNvPr id="843" name="正方形/長方形 8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textlink="">
      <xdr:nvSpPr>
        <xdr:cNvPr id="844" name="正方形/長方形 8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textlink="">
      <xdr:nvSpPr>
        <xdr:cNvPr id="845" name="テキスト ボックス 8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textlink="">
      <xdr:nvSpPr>
        <xdr:cNvPr id="847" name="テキスト ボックス 8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8" name="直線コネクタ 8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textlink="">
      <xdr:nvSpPr>
        <xdr:cNvPr id="849" name="テキスト ボックス 8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0" name="直線コネクタ 8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textlink="">
      <xdr:nvSpPr>
        <xdr:cNvPr id="851" name="テキスト ボックス 8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2" name="直線コネクタ 8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textlink="">
      <xdr:nvSpPr>
        <xdr:cNvPr id="853" name="テキスト ボックス 8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4" name="直線コネクタ 8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textlink="">
      <xdr:nvSpPr>
        <xdr:cNvPr id="855" name="テキスト ボックス 8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6" name="直線コネクタ 8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textlink="">
      <xdr:nvSpPr>
        <xdr:cNvPr id="857" name="テキスト ボックス 8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8" name="直線コネクタ 8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textlink="">
      <xdr:nvSpPr>
        <xdr:cNvPr id="859" name="テキスト ボックス 8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textlink="">
      <xdr:nvSpPr>
        <xdr:cNvPr id="8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862" name="直線コネクタ 861"/>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textlink="">
      <xdr:nvSpPr>
        <xdr:cNvPr id="863" name="【公民館】&#10;有形固定資産減価償却率最小値テキスト"/>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864" name="直線コネクタ 863"/>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textlink="">
      <xdr:nvSpPr>
        <xdr:cNvPr id="865"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866" name="直線コネクタ 865"/>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7093</xdr:rowOff>
    </xdr:from>
    <xdr:ext cx="405111" cy="259045"/>
    <xdr:sp textlink="">
      <xdr:nvSpPr>
        <xdr:cNvPr id="867" name="【公民館】&#10;有形固定資産減価償却率平均値テキスト"/>
        <xdr:cNvSpPr txBox="1"/>
      </xdr:nvSpPr>
      <xdr:spPr>
        <a:xfrm>
          <a:off x="16357600" y="1800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textlink="">
      <xdr:nvSpPr>
        <xdr:cNvPr id="868" name="フローチャート: 判断 867"/>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textlink="">
      <xdr:nvSpPr>
        <xdr:cNvPr id="869" name="フローチャート: 判断 868"/>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xdr:rowOff>
    </xdr:from>
    <xdr:to>
      <xdr:col>76</xdr:col>
      <xdr:colOff>165100</xdr:colOff>
      <xdr:row>105</xdr:row>
      <xdr:rowOff>102507</xdr:rowOff>
    </xdr:to>
    <xdr:sp textlink="">
      <xdr:nvSpPr>
        <xdr:cNvPr id="870" name="フローチャート: 判断 869"/>
        <xdr:cNvSpPr/>
      </xdr:nvSpPr>
      <xdr:spPr>
        <a:xfrm>
          <a:off x="145415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textlink="">
      <xdr:nvSpPr>
        <xdr:cNvPr id="871" name="フローチャート: 判断 870"/>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4173</xdr:rowOff>
    </xdr:from>
    <xdr:to>
      <xdr:col>67</xdr:col>
      <xdr:colOff>101600</xdr:colOff>
      <xdr:row>105</xdr:row>
      <xdr:rowOff>105773</xdr:rowOff>
    </xdr:to>
    <xdr:sp textlink="">
      <xdr:nvSpPr>
        <xdr:cNvPr id="872" name="フローチャート: 判断 871"/>
        <xdr:cNvSpPr/>
      </xdr:nvSpPr>
      <xdr:spPr>
        <a:xfrm>
          <a:off x="12763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textlink="">
      <xdr:nvSpPr>
        <xdr:cNvPr id="873" name="テキスト ボックス 8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textlink="">
      <xdr:nvSpPr>
        <xdr:cNvPr id="874" name="テキスト ボックス 8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textlink="">
      <xdr:nvSpPr>
        <xdr:cNvPr id="875" name="テキスト ボックス 8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textlink="">
      <xdr:nvSpPr>
        <xdr:cNvPr id="876" name="テキスト ボックス 8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textlink="">
      <xdr:nvSpPr>
        <xdr:cNvPr id="877" name="テキスト ボックス 8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167458</xdr:rowOff>
    </xdr:from>
    <xdr:to>
      <xdr:col>85</xdr:col>
      <xdr:colOff>177800</xdr:colOff>
      <xdr:row>105</xdr:row>
      <xdr:rowOff>97608</xdr:rowOff>
    </xdr:to>
    <xdr:sp textlink="">
      <xdr:nvSpPr>
        <xdr:cNvPr id="878" name="楕円 877"/>
        <xdr:cNvSpPr/>
      </xdr:nvSpPr>
      <xdr:spPr>
        <a:xfrm>
          <a:off x="162687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18885</xdr:rowOff>
    </xdr:from>
    <xdr:ext cx="405111" cy="259045"/>
    <xdr:sp textlink="">
      <xdr:nvSpPr>
        <xdr:cNvPr id="879" name="【公民館】&#10;有形固定資産減価償却率該当値テキスト"/>
        <xdr:cNvSpPr txBox="1"/>
      </xdr:nvSpPr>
      <xdr:spPr>
        <a:xfrm>
          <a:off x="16357600" y="1784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85816</xdr:rowOff>
    </xdr:from>
    <xdr:to>
      <xdr:col>81</xdr:col>
      <xdr:colOff>101600</xdr:colOff>
      <xdr:row>106</xdr:row>
      <xdr:rowOff>15966</xdr:rowOff>
    </xdr:to>
    <xdr:sp textlink="">
      <xdr:nvSpPr>
        <xdr:cNvPr id="880" name="楕円 879"/>
        <xdr:cNvSpPr/>
      </xdr:nvSpPr>
      <xdr:spPr>
        <a:xfrm>
          <a:off x="15430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46808</xdr:rowOff>
    </xdr:from>
    <xdr:to>
      <xdr:col>85</xdr:col>
      <xdr:colOff>127000</xdr:colOff>
      <xdr:row>105</xdr:row>
      <xdr:rowOff>136616</xdr:rowOff>
    </xdr:to>
    <xdr:cxnSp macro="">
      <xdr:nvCxnSpPr>
        <xdr:cNvPr id="881" name="直線コネクタ 880"/>
        <xdr:cNvCxnSpPr/>
      </xdr:nvCxnSpPr>
      <xdr:spPr>
        <a:xfrm flipV="1">
          <a:off x="15481300" y="18049058"/>
          <a:ext cx="838200" cy="8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15602</xdr:rowOff>
    </xdr:from>
    <xdr:to>
      <xdr:col>76</xdr:col>
      <xdr:colOff>165100</xdr:colOff>
      <xdr:row>106</xdr:row>
      <xdr:rowOff>117202</xdr:rowOff>
    </xdr:to>
    <xdr:sp textlink="">
      <xdr:nvSpPr>
        <xdr:cNvPr id="882" name="楕円 881"/>
        <xdr:cNvSpPr/>
      </xdr:nvSpPr>
      <xdr:spPr>
        <a:xfrm>
          <a:off x="14541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136616</xdr:rowOff>
    </xdr:from>
    <xdr:to>
      <xdr:col>81</xdr:col>
      <xdr:colOff>50800</xdr:colOff>
      <xdr:row>106</xdr:row>
      <xdr:rowOff>66402</xdr:rowOff>
    </xdr:to>
    <xdr:cxnSp macro="">
      <xdr:nvCxnSpPr>
        <xdr:cNvPr id="883" name="直線コネクタ 882"/>
        <xdr:cNvCxnSpPr/>
      </xdr:nvCxnSpPr>
      <xdr:spPr>
        <a:xfrm flipV="1">
          <a:off x="14592300" y="18138866"/>
          <a:ext cx="889000" cy="10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53158</xdr:rowOff>
    </xdr:from>
    <xdr:to>
      <xdr:col>72</xdr:col>
      <xdr:colOff>38100</xdr:colOff>
      <xdr:row>106</xdr:row>
      <xdr:rowOff>154758</xdr:rowOff>
    </xdr:to>
    <xdr:sp textlink="">
      <xdr:nvSpPr>
        <xdr:cNvPr id="884" name="楕円 883"/>
        <xdr:cNvSpPr/>
      </xdr:nvSpPr>
      <xdr:spPr>
        <a:xfrm>
          <a:off x="136525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66402</xdr:rowOff>
    </xdr:from>
    <xdr:to>
      <xdr:col>76</xdr:col>
      <xdr:colOff>114300</xdr:colOff>
      <xdr:row>106</xdr:row>
      <xdr:rowOff>103958</xdr:rowOff>
    </xdr:to>
    <xdr:cxnSp macro="">
      <xdr:nvCxnSpPr>
        <xdr:cNvPr id="885" name="直線コネクタ 884"/>
        <xdr:cNvCxnSpPr/>
      </xdr:nvCxnSpPr>
      <xdr:spPr>
        <a:xfrm flipV="1">
          <a:off x="13703300" y="1824010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20501</xdr:rowOff>
    </xdr:from>
    <xdr:to>
      <xdr:col>67</xdr:col>
      <xdr:colOff>101600</xdr:colOff>
      <xdr:row>106</xdr:row>
      <xdr:rowOff>122101</xdr:rowOff>
    </xdr:to>
    <xdr:sp textlink="">
      <xdr:nvSpPr>
        <xdr:cNvPr id="886" name="楕円 885"/>
        <xdr:cNvSpPr/>
      </xdr:nvSpPr>
      <xdr:spPr>
        <a:xfrm>
          <a:off x="12763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71301</xdr:rowOff>
    </xdr:from>
    <xdr:to>
      <xdr:col>71</xdr:col>
      <xdr:colOff>177800</xdr:colOff>
      <xdr:row>106</xdr:row>
      <xdr:rowOff>103958</xdr:rowOff>
    </xdr:to>
    <xdr:cxnSp macro="">
      <xdr:nvCxnSpPr>
        <xdr:cNvPr id="887" name="直線コネクタ 886"/>
        <xdr:cNvCxnSpPr/>
      </xdr:nvCxnSpPr>
      <xdr:spPr>
        <a:xfrm>
          <a:off x="12814300" y="182450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109238</xdr:rowOff>
    </xdr:from>
    <xdr:ext cx="405111" cy="259045"/>
    <xdr:sp textlink="">
      <xdr:nvSpPr>
        <xdr:cNvPr id="888" name="n_1aveValue【公民館】&#10;有形固定資産減価償却率"/>
        <xdr:cNvSpPr txBox="1"/>
      </xdr:nvSpPr>
      <xdr:spPr>
        <a:xfrm>
          <a:off x="15266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119034</xdr:rowOff>
    </xdr:from>
    <xdr:ext cx="405111" cy="259045"/>
    <xdr:sp textlink="">
      <xdr:nvSpPr>
        <xdr:cNvPr id="889" name="n_2aveValue【公民館】&#10;有形固定資産減価償却率"/>
        <xdr:cNvSpPr txBox="1"/>
      </xdr:nvSpPr>
      <xdr:spPr>
        <a:xfrm>
          <a:off x="14389744" y="1777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textlink="">
      <xdr:nvSpPr>
        <xdr:cNvPr id="890" name="n_3aveValue【公民館】&#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122300</xdr:rowOff>
    </xdr:from>
    <xdr:ext cx="405111" cy="259045"/>
    <xdr:sp textlink="">
      <xdr:nvSpPr>
        <xdr:cNvPr id="891" name="n_4aveValue【公民館】&#10;有形固定資産減価償却率"/>
        <xdr:cNvSpPr txBox="1"/>
      </xdr:nvSpPr>
      <xdr:spPr>
        <a:xfrm>
          <a:off x="126117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7093</xdr:rowOff>
    </xdr:from>
    <xdr:ext cx="405111" cy="259045"/>
    <xdr:sp textlink="">
      <xdr:nvSpPr>
        <xdr:cNvPr id="892" name="n_1mainValue【公民館】&#10;有形固定資産減価償却率"/>
        <xdr:cNvSpPr txBox="1"/>
      </xdr:nvSpPr>
      <xdr:spPr>
        <a:xfrm>
          <a:off x="152660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108329</xdr:rowOff>
    </xdr:from>
    <xdr:ext cx="405111" cy="259045"/>
    <xdr:sp textlink="">
      <xdr:nvSpPr>
        <xdr:cNvPr id="893" name="n_2mainValue【公民館】&#10;有形固定資産減価償却率"/>
        <xdr:cNvSpPr txBox="1"/>
      </xdr:nvSpPr>
      <xdr:spPr>
        <a:xfrm>
          <a:off x="14389744"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145885</xdr:rowOff>
    </xdr:from>
    <xdr:ext cx="405111" cy="259045"/>
    <xdr:sp textlink="">
      <xdr:nvSpPr>
        <xdr:cNvPr id="894" name="n_3mainValue【公民館】&#10;有形固定資産減価償却率"/>
        <xdr:cNvSpPr txBox="1"/>
      </xdr:nvSpPr>
      <xdr:spPr>
        <a:xfrm>
          <a:off x="13500744" y="1831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113228</xdr:rowOff>
    </xdr:from>
    <xdr:ext cx="405111" cy="259045"/>
    <xdr:sp textlink="">
      <xdr:nvSpPr>
        <xdr:cNvPr id="895" name="n_4mainValue【公民館】&#10;有形固定資産減価償却率"/>
        <xdr:cNvSpPr txBox="1"/>
      </xdr:nvSpPr>
      <xdr:spPr>
        <a:xfrm>
          <a:off x="126117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textlink="">
      <xdr:nvSpPr>
        <xdr:cNvPr id="896" name="正方形/長方形 8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textlink="">
      <xdr:nvSpPr>
        <xdr:cNvPr id="897" name="正方形/長方形 8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textlink="">
      <xdr:nvSpPr>
        <xdr:cNvPr id="898" name="正方形/長方形 8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textlink="">
      <xdr:nvSpPr>
        <xdr:cNvPr id="899" name="正方形/長方形 8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textlink="">
      <xdr:nvSpPr>
        <xdr:cNvPr id="900" name="正方形/長方形 8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textlink="">
      <xdr:nvSpPr>
        <xdr:cNvPr id="901" name="正方形/長方形 9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textlink="">
      <xdr:nvSpPr>
        <xdr:cNvPr id="902" name="正方形/長方形 9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textlink="">
      <xdr:nvSpPr>
        <xdr:cNvPr id="903" name="正方形/長方形 9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textlink="">
      <xdr:nvSpPr>
        <xdr:cNvPr id="904" name="テキスト ボックス 9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6" name="直線コネクタ 9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textlink="">
      <xdr:nvSpPr>
        <xdr:cNvPr id="907" name="テキスト ボックス 9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8" name="直線コネクタ 9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textlink="">
      <xdr:nvSpPr>
        <xdr:cNvPr id="909" name="テキスト ボックス 9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0" name="直線コネクタ 9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textlink="">
      <xdr:nvSpPr>
        <xdr:cNvPr id="911" name="テキスト ボックス 9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2" name="直線コネクタ 9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textlink="">
      <xdr:nvSpPr>
        <xdr:cNvPr id="913" name="テキスト ボックス 9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textlink="">
      <xdr:nvSpPr>
        <xdr:cNvPr id="915" name="テキスト ボックス 9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textlink="">
      <xdr:nvSpPr>
        <xdr:cNvPr id="9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917" name="直線コネクタ 916"/>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textlink="">
      <xdr:nvSpPr>
        <xdr:cNvPr id="918"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919" name="直線コネクタ 918"/>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textlink="">
      <xdr:nvSpPr>
        <xdr:cNvPr id="920" name="【公民館】&#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21" name="直線コネクタ 920"/>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textlink="">
      <xdr:nvSpPr>
        <xdr:cNvPr id="922" name="【公民館】&#10;一人当たり面積平均値テキスト"/>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textlink="">
      <xdr:nvSpPr>
        <xdr:cNvPr id="923" name="フローチャート: 判断 922"/>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textlink="">
      <xdr:nvSpPr>
        <xdr:cNvPr id="924" name="フローチャート: 判断 923"/>
        <xdr:cNvSpPr/>
      </xdr:nvSpPr>
      <xdr:spPr>
        <a:xfrm>
          <a:off x="21272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textlink="">
      <xdr:nvSpPr>
        <xdr:cNvPr id="925" name="フローチャート: 判断 924"/>
        <xdr:cNvSpPr/>
      </xdr:nvSpPr>
      <xdr:spPr>
        <a:xfrm>
          <a:off x="20383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textlink="">
      <xdr:nvSpPr>
        <xdr:cNvPr id="926" name="フローチャート: 判断 925"/>
        <xdr:cNvSpPr/>
      </xdr:nvSpPr>
      <xdr:spPr>
        <a:xfrm>
          <a:off x="19494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textlink="">
      <xdr:nvSpPr>
        <xdr:cNvPr id="927" name="フローチャート: 判断 926"/>
        <xdr:cNvSpPr/>
      </xdr:nvSpPr>
      <xdr:spPr>
        <a:xfrm>
          <a:off x="18605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textlink="">
      <xdr:nvSpPr>
        <xdr:cNvPr id="928" name="テキスト ボックス 9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textlink="">
      <xdr:nvSpPr>
        <xdr:cNvPr id="929" name="テキスト ボックス 9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textlink="">
      <xdr:nvSpPr>
        <xdr:cNvPr id="930" name="テキスト ボックス 9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textlink="">
      <xdr:nvSpPr>
        <xdr:cNvPr id="931" name="テキスト ボックス 9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textlink="">
      <xdr:nvSpPr>
        <xdr:cNvPr id="932" name="テキスト ボックス 9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textlink="">
      <xdr:nvSpPr>
        <xdr:cNvPr id="933" name="楕円 932"/>
        <xdr:cNvSpPr/>
      </xdr:nvSpPr>
      <xdr:spPr>
        <a:xfrm>
          <a:off x="22110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48277</xdr:rowOff>
    </xdr:from>
    <xdr:ext cx="469744" cy="259045"/>
    <xdr:sp textlink="">
      <xdr:nvSpPr>
        <xdr:cNvPr id="934" name="【公民館】&#10;一人当たり面積該当値テキスト"/>
        <xdr:cNvSpPr txBox="1"/>
      </xdr:nvSpPr>
      <xdr:spPr>
        <a:xfrm>
          <a:off x="22199600"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71120</xdr:rowOff>
    </xdr:from>
    <xdr:to>
      <xdr:col>112</xdr:col>
      <xdr:colOff>38100</xdr:colOff>
      <xdr:row>106</xdr:row>
      <xdr:rowOff>1270</xdr:rowOff>
    </xdr:to>
    <xdr:sp textlink="">
      <xdr:nvSpPr>
        <xdr:cNvPr id="935" name="楕円 934"/>
        <xdr:cNvSpPr/>
      </xdr:nvSpPr>
      <xdr:spPr>
        <a:xfrm>
          <a:off x="21272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76200</xdr:rowOff>
    </xdr:from>
    <xdr:to>
      <xdr:col>116</xdr:col>
      <xdr:colOff>63500</xdr:colOff>
      <xdr:row>105</xdr:row>
      <xdr:rowOff>121920</xdr:rowOff>
    </xdr:to>
    <xdr:cxnSp macro="">
      <xdr:nvCxnSpPr>
        <xdr:cNvPr id="936" name="直線コネクタ 935"/>
        <xdr:cNvCxnSpPr/>
      </xdr:nvCxnSpPr>
      <xdr:spPr>
        <a:xfrm flipV="1">
          <a:off x="21323300" y="180784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73406</xdr:rowOff>
    </xdr:from>
    <xdr:to>
      <xdr:col>107</xdr:col>
      <xdr:colOff>101600</xdr:colOff>
      <xdr:row>106</xdr:row>
      <xdr:rowOff>3556</xdr:rowOff>
    </xdr:to>
    <xdr:sp textlink="">
      <xdr:nvSpPr>
        <xdr:cNvPr id="937" name="楕円 936"/>
        <xdr:cNvSpPr/>
      </xdr:nvSpPr>
      <xdr:spPr>
        <a:xfrm>
          <a:off x="20383500" y="18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121920</xdr:rowOff>
    </xdr:from>
    <xdr:to>
      <xdr:col>111</xdr:col>
      <xdr:colOff>177800</xdr:colOff>
      <xdr:row>105</xdr:row>
      <xdr:rowOff>124206</xdr:rowOff>
    </xdr:to>
    <xdr:cxnSp macro="">
      <xdr:nvCxnSpPr>
        <xdr:cNvPr id="938" name="直線コネクタ 937"/>
        <xdr:cNvCxnSpPr/>
      </xdr:nvCxnSpPr>
      <xdr:spPr>
        <a:xfrm flipV="1">
          <a:off x="20434300" y="181241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75692</xdr:rowOff>
    </xdr:from>
    <xdr:to>
      <xdr:col>102</xdr:col>
      <xdr:colOff>165100</xdr:colOff>
      <xdr:row>106</xdr:row>
      <xdr:rowOff>5842</xdr:rowOff>
    </xdr:to>
    <xdr:sp textlink="">
      <xdr:nvSpPr>
        <xdr:cNvPr id="939" name="楕円 938"/>
        <xdr:cNvSpPr/>
      </xdr:nvSpPr>
      <xdr:spPr>
        <a:xfrm>
          <a:off x="19494500" y="1807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124206</xdr:rowOff>
    </xdr:from>
    <xdr:to>
      <xdr:col>107</xdr:col>
      <xdr:colOff>50800</xdr:colOff>
      <xdr:row>105</xdr:row>
      <xdr:rowOff>126492</xdr:rowOff>
    </xdr:to>
    <xdr:cxnSp macro="">
      <xdr:nvCxnSpPr>
        <xdr:cNvPr id="940" name="直線コネクタ 939"/>
        <xdr:cNvCxnSpPr/>
      </xdr:nvCxnSpPr>
      <xdr:spPr>
        <a:xfrm flipV="1">
          <a:off x="19545300" y="181264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77978</xdr:rowOff>
    </xdr:from>
    <xdr:to>
      <xdr:col>98</xdr:col>
      <xdr:colOff>38100</xdr:colOff>
      <xdr:row>106</xdr:row>
      <xdr:rowOff>8128</xdr:rowOff>
    </xdr:to>
    <xdr:sp textlink="">
      <xdr:nvSpPr>
        <xdr:cNvPr id="941" name="楕円 940"/>
        <xdr:cNvSpPr/>
      </xdr:nvSpPr>
      <xdr:spPr>
        <a:xfrm>
          <a:off x="18605500" y="180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126492</xdr:rowOff>
    </xdr:from>
    <xdr:to>
      <xdr:col>102</xdr:col>
      <xdr:colOff>114300</xdr:colOff>
      <xdr:row>105</xdr:row>
      <xdr:rowOff>128778</xdr:rowOff>
    </xdr:to>
    <xdr:cxnSp macro="">
      <xdr:nvCxnSpPr>
        <xdr:cNvPr id="942" name="直線コネクタ 941"/>
        <xdr:cNvCxnSpPr/>
      </xdr:nvCxnSpPr>
      <xdr:spPr>
        <a:xfrm flipV="1">
          <a:off x="18656300" y="181287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111269</xdr:rowOff>
    </xdr:from>
    <xdr:ext cx="469744" cy="259045"/>
    <xdr:sp textlink="">
      <xdr:nvSpPr>
        <xdr:cNvPr id="943" name="n_1aveValue【公民館】&#10;一人当たり面積"/>
        <xdr:cNvSpPr txBox="1"/>
      </xdr:nvSpPr>
      <xdr:spPr>
        <a:xfrm>
          <a:off x="210757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136414</xdr:rowOff>
    </xdr:from>
    <xdr:ext cx="469744" cy="259045"/>
    <xdr:sp textlink="">
      <xdr:nvSpPr>
        <xdr:cNvPr id="944" name="n_2aveValue【公民館】&#10;一人当たり面積"/>
        <xdr:cNvSpPr txBox="1"/>
      </xdr:nvSpPr>
      <xdr:spPr>
        <a:xfrm>
          <a:off x="20199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131842</xdr:rowOff>
    </xdr:from>
    <xdr:ext cx="469744" cy="259045"/>
    <xdr:sp textlink="">
      <xdr:nvSpPr>
        <xdr:cNvPr id="945" name="n_3aveValue【公民館】&#10;一人当たり面積"/>
        <xdr:cNvSpPr txBox="1"/>
      </xdr:nvSpPr>
      <xdr:spPr>
        <a:xfrm>
          <a:off x="19310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127271</xdr:rowOff>
    </xdr:from>
    <xdr:ext cx="469744" cy="259045"/>
    <xdr:sp textlink="">
      <xdr:nvSpPr>
        <xdr:cNvPr id="946" name="n_4aveValue【公民館】&#10;一人当たり面積"/>
        <xdr:cNvSpPr txBox="1"/>
      </xdr:nvSpPr>
      <xdr:spPr>
        <a:xfrm>
          <a:off x="184214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17797</xdr:rowOff>
    </xdr:from>
    <xdr:ext cx="469744" cy="259045"/>
    <xdr:sp textlink="">
      <xdr:nvSpPr>
        <xdr:cNvPr id="947" name="n_1mainValue【公民館】&#10;一人当たり面積"/>
        <xdr:cNvSpPr txBox="1"/>
      </xdr:nvSpPr>
      <xdr:spPr>
        <a:xfrm>
          <a:off x="210757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20083</xdr:rowOff>
    </xdr:from>
    <xdr:ext cx="469744" cy="259045"/>
    <xdr:sp textlink="">
      <xdr:nvSpPr>
        <xdr:cNvPr id="948" name="n_2mainValue【公民館】&#10;一人当たり面積"/>
        <xdr:cNvSpPr txBox="1"/>
      </xdr:nvSpPr>
      <xdr:spPr>
        <a:xfrm>
          <a:off x="20199427" y="1785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22369</xdr:rowOff>
    </xdr:from>
    <xdr:ext cx="469744" cy="259045"/>
    <xdr:sp textlink="">
      <xdr:nvSpPr>
        <xdr:cNvPr id="949" name="n_3mainValue【公民館】&#10;一人当たり面積"/>
        <xdr:cNvSpPr txBox="1"/>
      </xdr:nvSpPr>
      <xdr:spPr>
        <a:xfrm>
          <a:off x="19310427" y="1785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24655</xdr:rowOff>
    </xdr:from>
    <xdr:ext cx="469744" cy="259045"/>
    <xdr:sp textlink="">
      <xdr:nvSpPr>
        <xdr:cNvPr id="950" name="n_4mainValue【公民館】&#10;一人当たり面積"/>
        <xdr:cNvSpPr txBox="1"/>
      </xdr:nvSpPr>
      <xdr:spPr>
        <a:xfrm>
          <a:off x="184214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textlink="">
      <xdr:nvSpPr>
        <xdr:cNvPr id="952" name="正方形/長方形 9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・公営住宅の一人当たりの面積の数値は、令和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年度以降減少傾向にあるものの、類似団体平均値と比較すると依然として高い数値となっている。公営住宅の供給過多となっていると考えられ、今後の人口減少や住宅の管理・更新費用等を考慮し、集約化を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・児童館、公民館の有形固定資産減価償却率は令和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年度から低下し、特に児童館は類似団体平均値と比較しても特に低くなっている。これは、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年度に三光コミュニティセンターを公民館や児童館等の機能を併せ持った複合化施設として建設したため</a:t>
          </a:r>
          <a:r>
            <a:rPr kumimoji="1" lang="ja-JP" altLang="en-US" sz="1300">
              <a:latin typeface="ＭＳ Ｐゴシック" panose="020B0600070205080204" pitchFamily="50" charset="-128"/>
              <a:ea typeface="ＭＳ Ｐゴシック" panose="020B0600070205080204" pitchFamily="50" charset="-128"/>
            </a:rPr>
            <a:t>である。これらの複合化事業により、児童館、公民館の一人当たり面積が若干ではあるが増加したが、維持管理費に係る経費の増加に留意しつつ、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月に策定した「公共施設等総合管理計画（令和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月一部改訂）に基づいた着実なマネジメント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83,110
81,770
491.44
48,078,217
45,384,160
2,564,052
24,677,089
39,743,365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textlink="">
      <xdr:nvSpPr>
        <xdr:cNvPr id="61" name="【図書館】&#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textlink="">
      <xdr:nvSpPr>
        <xdr:cNvPr id="63" name="【図書館】&#10;有形固定資産減価償却率平均値テキスト"/>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textlink="">
      <xdr:nvSpPr>
        <xdr:cNvPr id="64" name="フローチャート: 判断 63"/>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textlink="">
      <xdr:nvSpPr>
        <xdr:cNvPr id="65" name="フローチャート: 判断 64"/>
        <xdr:cNvSpPr/>
      </xdr:nvSpPr>
      <xdr:spPr>
        <a:xfrm>
          <a:off x="3746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textlink="">
      <xdr:nvSpPr>
        <xdr:cNvPr id="66" name="フローチャート: 判断 65"/>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textlink="">
      <xdr:nvSpPr>
        <xdr:cNvPr id="67" name="フローチャート: 判断 66"/>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textlink="">
      <xdr:nvSpPr>
        <xdr:cNvPr id="68" name="フローチャート: 判断 67"/>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27033</xdr:rowOff>
    </xdr:from>
    <xdr:to>
      <xdr:col>24</xdr:col>
      <xdr:colOff>114300</xdr:colOff>
      <xdr:row>38</xdr:row>
      <xdr:rowOff>128633</xdr:rowOff>
    </xdr:to>
    <xdr:sp textlink="">
      <xdr:nvSpPr>
        <xdr:cNvPr id="74" name="楕円 73"/>
        <xdr:cNvSpPr/>
      </xdr:nvSpPr>
      <xdr:spPr>
        <a:xfrm>
          <a:off x="45847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5460</xdr:rowOff>
    </xdr:from>
    <xdr:ext cx="405111" cy="259045"/>
    <xdr:sp textlink="">
      <xdr:nvSpPr>
        <xdr:cNvPr id="75" name="【図書館】&#10;有形固定資産減価償却率該当値テキスト"/>
        <xdr:cNvSpPr txBox="1"/>
      </xdr:nvSpPr>
      <xdr:spPr>
        <a:xfrm>
          <a:off x="4673600"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167459</xdr:rowOff>
    </xdr:from>
    <xdr:to>
      <xdr:col>20</xdr:col>
      <xdr:colOff>38100</xdr:colOff>
      <xdr:row>38</xdr:row>
      <xdr:rowOff>97609</xdr:rowOff>
    </xdr:to>
    <xdr:sp textlink="">
      <xdr:nvSpPr>
        <xdr:cNvPr id="76" name="楕円 75"/>
        <xdr:cNvSpPr/>
      </xdr:nvSpPr>
      <xdr:spPr>
        <a:xfrm>
          <a:off x="3746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46809</xdr:rowOff>
    </xdr:from>
    <xdr:to>
      <xdr:col>24</xdr:col>
      <xdr:colOff>63500</xdr:colOff>
      <xdr:row>38</xdr:row>
      <xdr:rowOff>77833</xdr:rowOff>
    </xdr:to>
    <xdr:cxnSp macro="">
      <xdr:nvCxnSpPr>
        <xdr:cNvPr id="77" name="直線コネクタ 76"/>
        <xdr:cNvCxnSpPr/>
      </xdr:nvCxnSpPr>
      <xdr:spPr>
        <a:xfrm>
          <a:off x="3797300" y="656190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131536</xdr:rowOff>
    </xdr:from>
    <xdr:to>
      <xdr:col>15</xdr:col>
      <xdr:colOff>101600</xdr:colOff>
      <xdr:row>38</xdr:row>
      <xdr:rowOff>61686</xdr:rowOff>
    </xdr:to>
    <xdr:sp textlink="">
      <xdr:nvSpPr>
        <xdr:cNvPr id="78" name="楕円 77"/>
        <xdr:cNvSpPr/>
      </xdr:nvSpPr>
      <xdr:spPr>
        <a:xfrm>
          <a:off x="2857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10885</xdr:rowOff>
    </xdr:from>
    <xdr:to>
      <xdr:col>19</xdr:col>
      <xdr:colOff>177800</xdr:colOff>
      <xdr:row>38</xdr:row>
      <xdr:rowOff>46809</xdr:rowOff>
    </xdr:to>
    <xdr:cxnSp macro="">
      <xdr:nvCxnSpPr>
        <xdr:cNvPr id="79" name="直線コネクタ 78"/>
        <xdr:cNvCxnSpPr/>
      </xdr:nvCxnSpPr>
      <xdr:spPr>
        <a:xfrm>
          <a:off x="2908300" y="65259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95613</xdr:rowOff>
    </xdr:from>
    <xdr:to>
      <xdr:col>10</xdr:col>
      <xdr:colOff>165100</xdr:colOff>
      <xdr:row>38</xdr:row>
      <xdr:rowOff>25763</xdr:rowOff>
    </xdr:to>
    <xdr:sp textlink="">
      <xdr:nvSpPr>
        <xdr:cNvPr id="80" name="楕円 79"/>
        <xdr:cNvSpPr/>
      </xdr:nvSpPr>
      <xdr:spPr>
        <a:xfrm>
          <a:off x="1968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146413</xdr:rowOff>
    </xdr:from>
    <xdr:to>
      <xdr:col>15</xdr:col>
      <xdr:colOff>50800</xdr:colOff>
      <xdr:row>38</xdr:row>
      <xdr:rowOff>10885</xdr:rowOff>
    </xdr:to>
    <xdr:cxnSp macro="">
      <xdr:nvCxnSpPr>
        <xdr:cNvPr id="81" name="直線コネクタ 80"/>
        <xdr:cNvCxnSpPr/>
      </xdr:nvCxnSpPr>
      <xdr:spPr>
        <a:xfrm>
          <a:off x="2019300" y="64900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58057</xdr:rowOff>
    </xdr:from>
    <xdr:to>
      <xdr:col>6</xdr:col>
      <xdr:colOff>38100</xdr:colOff>
      <xdr:row>37</xdr:row>
      <xdr:rowOff>159657</xdr:rowOff>
    </xdr:to>
    <xdr:sp textlink="">
      <xdr:nvSpPr>
        <xdr:cNvPr id="82" name="楕円 81"/>
        <xdr:cNvSpPr/>
      </xdr:nvSpPr>
      <xdr:spPr>
        <a:xfrm>
          <a:off x="1079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108857</xdr:rowOff>
    </xdr:from>
    <xdr:to>
      <xdr:col>10</xdr:col>
      <xdr:colOff>114300</xdr:colOff>
      <xdr:row>37</xdr:row>
      <xdr:rowOff>146413</xdr:rowOff>
    </xdr:to>
    <xdr:cxnSp macro="">
      <xdr:nvCxnSpPr>
        <xdr:cNvPr id="83" name="直線コネクタ 82"/>
        <xdr:cNvCxnSpPr/>
      </xdr:nvCxnSpPr>
      <xdr:spPr>
        <a:xfrm>
          <a:off x="1130300" y="645250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66783</xdr:rowOff>
    </xdr:from>
    <xdr:ext cx="405111" cy="259045"/>
    <xdr:sp textlink="">
      <xdr:nvSpPr>
        <xdr:cNvPr id="84" name="n_1aveValue【図書館】&#10;有形固定資産減価償却率"/>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textlink="">
      <xdr:nvSpPr>
        <xdr:cNvPr id="85" name="n_2aveValue【図書館】&#10;有形固定資産減価償却率"/>
        <xdr:cNvSpPr txBox="1"/>
      </xdr:nvSpPr>
      <xdr:spPr>
        <a:xfrm>
          <a:off x="2705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textlink="">
      <xdr:nvSpPr>
        <xdr:cNvPr id="86" name="n_3aveValue【図書館】&#10;有形固定資産減価償却率"/>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textlink="">
      <xdr:nvSpPr>
        <xdr:cNvPr id="87" name="n_4aveValue【図書館】&#10;有形固定資産減価償却率"/>
        <xdr:cNvSpPr txBox="1"/>
      </xdr:nvSpPr>
      <xdr:spPr>
        <a:xfrm>
          <a:off x="927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88736</xdr:rowOff>
    </xdr:from>
    <xdr:ext cx="405111" cy="259045"/>
    <xdr:sp textlink="">
      <xdr:nvSpPr>
        <xdr:cNvPr id="88" name="n_1mainValue【図書館】&#10;有形固定資産減価償却率"/>
        <xdr:cNvSpPr txBox="1"/>
      </xdr:nvSpPr>
      <xdr:spPr>
        <a:xfrm>
          <a:off x="3582044"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52812</xdr:rowOff>
    </xdr:from>
    <xdr:ext cx="405111" cy="259045"/>
    <xdr:sp textlink="">
      <xdr:nvSpPr>
        <xdr:cNvPr id="89" name="n_2mainValue【図書館】&#10;有形固定資産減価償却率"/>
        <xdr:cNvSpPr txBox="1"/>
      </xdr:nvSpPr>
      <xdr:spPr>
        <a:xfrm>
          <a:off x="2705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16890</xdr:rowOff>
    </xdr:from>
    <xdr:ext cx="405111" cy="259045"/>
    <xdr:sp textlink="">
      <xdr:nvSpPr>
        <xdr:cNvPr id="90" name="n_3mainValue【図書館】&#10;有形固定資産減価償却率"/>
        <xdr:cNvSpPr txBox="1"/>
      </xdr:nvSpPr>
      <xdr:spPr>
        <a:xfrm>
          <a:off x="1816744"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150784</xdr:rowOff>
    </xdr:from>
    <xdr:ext cx="405111" cy="259045"/>
    <xdr:sp textlink="">
      <xdr:nvSpPr>
        <xdr:cNvPr id="91" name="n_4mainValue【図書館】&#10;有形固定資産減価償却率"/>
        <xdr:cNvSpPr txBox="1"/>
      </xdr:nvSpPr>
      <xdr:spPr>
        <a:xfrm>
          <a:off x="9277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textlink="">
      <xdr:nvSpPr>
        <xdr:cNvPr id="118" name="【図書館】&#10;一人当たり面積最大値テキスト"/>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textlink="">
      <xdr:nvSpPr>
        <xdr:cNvPr id="120"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textlink="">
      <xdr:nvSpPr>
        <xdr:cNvPr id="121" name="フローチャート: 判断 120"/>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textlink="">
      <xdr:nvSpPr>
        <xdr:cNvPr id="122" name="フローチャート: 判断 121"/>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114300</xdr:rowOff>
    </xdr:from>
    <xdr:to>
      <xdr:col>46</xdr:col>
      <xdr:colOff>38100</xdr:colOff>
      <xdr:row>39</xdr:row>
      <xdr:rowOff>44450</xdr:rowOff>
    </xdr:to>
    <xdr:sp textlink="">
      <xdr:nvSpPr>
        <xdr:cNvPr id="123" name="フローチャート: 判断 122"/>
        <xdr:cNvSpPr/>
      </xdr:nvSpPr>
      <xdr:spPr>
        <a:xfrm>
          <a:off x="86995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127000</xdr:rowOff>
    </xdr:from>
    <xdr:to>
      <xdr:col>41</xdr:col>
      <xdr:colOff>101600</xdr:colOff>
      <xdr:row>39</xdr:row>
      <xdr:rowOff>57150</xdr:rowOff>
    </xdr:to>
    <xdr:sp textlink="">
      <xdr:nvSpPr>
        <xdr:cNvPr id="124" name="フローチャート: 判断 123"/>
        <xdr:cNvSpPr/>
      </xdr:nvSpPr>
      <xdr:spPr>
        <a:xfrm>
          <a:off x="7810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152400</xdr:rowOff>
    </xdr:from>
    <xdr:to>
      <xdr:col>36</xdr:col>
      <xdr:colOff>165100</xdr:colOff>
      <xdr:row>39</xdr:row>
      <xdr:rowOff>82550</xdr:rowOff>
    </xdr:to>
    <xdr:sp textlink="">
      <xdr:nvSpPr>
        <xdr:cNvPr id="125" name="フローチャート: 判断 124"/>
        <xdr:cNvSpPr/>
      </xdr:nvSpPr>
      <xdr:spPr>
        <a:xfrm>
          <a:off x="6921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31750</xdr:rowOff>
    </xdr:from>
    <xdr:to>
      <xdr:col>55</xdr:col>
      <xdr:colOff>50800</xdr:colOff>
      <xdr:row>39</xdr:row>
      <xdr:rowOff>133350</xdr:rowOff>
    </xdr:to>
    <xdr:sp textlink="">
      <xdr:nvSpPr>
        <xdr:cNvPr id="131" name="楕円 130"/>
        <xdr:cNvSpPr/>
      </xdr:nvSpPr>
      <xdr:spPr>
        <a:xfrm>
          <a:off x="104267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10177</xdr:rowOff>
    </xdr:from>
    <xdr:ext cx="469744" cy="259045"/>
    <xdr:sp textlink="">
      <xdr:nvSpPr>
        <xdr:cNvPr id="132" name="【図書館】&#10;一人当たり面積該当値テキスト"/>
        <xdr:cNvSpPr txBox="1"/>
      </xdr:nvSpPr>
      <xdr:spPr>
        <a:xfrm>
          <a:off x="105156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57150</xdr:rowOff>
    </xdr:from>
    <xdr:to>
      <xdr:col>50</xdr:col>
      <xdr:colOff>165100</xdr:colOff>
      <xdr:row>39</xdr:row>
      <xdr:rowOff>158750</xdr:rowOff>
    </xdr:to>
    <xdr:sp textlink="">
      <xdr:nvSpPr>
        <xdr:cNvPr id="133" name="楕円 132"/>
        <xdr:cNvSpPr/>
      </xdr:nvSpPr>
      <xdr:spPr>
        <a:xfrm>
          <a:off x="95885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82550</xdr:rowOff>
    </xdr:from>
    <xdr:to>
      <xdr:col>55</xdr:col>
      <xdr:colOff>0</xdr:colOff>
      <xdr:row>39</xdr:row>
      <xdr:rowOff>107950</xdr:rowOff>
    </xdr:to>
    <xdr:cxnSp macro="">
      <xdr:nvCxnSpPr>
        <xdr:cNvPr id="134" name="直線コネクタ 133"/>
        <xdr:cNvCxnSpPr/>
      </xdr:nvCxnSpPr>
      <xdr:spPr>
        <a:xfrm flipV="1">
          <a:off x="9639300" y="6769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57150</xdr:rowOff>
    </xdr:from>
    <xdr:to>
      <xdr:col>46</xdr:col>
      <xdr:colOff>38100</xdr:colOff>
      <xdr:row>39</xdr:row>
      <xdr:rowOff>158750</xdr:rowOff>
    </xdr:to>
    <xdr:sp textlink="">
      <xdr:nvSpPr>
        <xdr:cNvPr id="135" name="楕円 134"/>
        <xdr:cNvSpPr/>
      </xdr:nvSpPr>
      <xdr:spPr>
        <a:xfrm>
          <a:off x="86995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107950</xdr:rowOff>
    </xdr:from>
    <xdr:to>
      <xdr:col>50</xdr:col>
      <xdr:colOff>114300</xdr:colOff>
      <xdr:row>39</xdr:row>
      <xdr:rowOff>107950</xdr:rowOff>
    </xdr:to>
    <xdr:cxnSp macro="">
      <xdr:nvCxnSpPr>
        <xdr:cNvPr id="136" name="直線コネクタ 135"/>
        <xdr:cNvCxnSpPr/>
      </xdr:nvCxnSpPr>
      <xdr:spPr>
        <a:xfrm>
          <a:off x="8750300" y="679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57150</xdr:rowOff>
    </xdr:from>
    <xdr:to>
      <xdr:col>41</xdr:col>
      <xdr:colOff>101600</xdr:colOff>
      <xdr:row>39</xdr:row>
      <xdr:rowOff>158750</xdr:rowOff>
    </xdr:to>
    <xdr:sp textlink="">
      <xdr:nvSpPr>
        <xdr:cNvPr id="137" name="楕円 136"/>
        <xdr:cNvSpPr/>
      </xdr:nvSpPr>
      <xdr:spPr>
        <a:xfrm>
          <a:off x="78105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107950</xdr:rowOff>
    </xdr:from>
    <xdr:to>
      <xdr:col>45</xdr:col>
      <xdr:colOff>177800</xdr:colOff>
      <xdr:row>39</xdr:row>
      <xdr:rowOff>107950</xdr:rowOff>
    </xdr:to>
    <xdr:cxnSp macro="">
      <xdr:nvCxnSpPr>
        <xdr:cNvPr id="138" name="直線コネクタ 137"/>
        <xdr:cNvCxnSpPr/>
      </xdr:nvCxnSpPr>
      <xdr:spPr>
        <a:xfrm>
          <a:off x="7861300" y="679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57150</xdr:rowOff>
    </xdr:from>
    <xdr:to>
      <xdr:col>36</xdr:col>
      <xdr:colOff>165100</xdr:colOff>
      <xdr:row>39</xdr:row>
      <xdr:rowOff>158750</xdr:rowOff>
    </xdr:to>
    <xdr:sp textlink="">
      <xdr:nvSpPr>
        <xdr:cNvPr id="139" name="楕円 138"/>
        <xdr:cNvSpPr/>
      </xdr:nvSpPr>
      <xdr:spPr>
        <a:xfrm>
          <a:off x="69215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107950</xdr:rowOff>
    </xdr:from>
    <xdr:to>
      <xdr:col>41</xdr:col>
      <xdr:colOff>50800</xdr:colOff>
      <xdr:row>39</xdr:row>
      <xdr:rowOff>107950</xdr:rowOff>
    </xdr:to>
    <xdr:cxnSp macro="">
      <xdr:nvCxnSpPr>
        <xdr:cNvPr id="140" name="直線コネクタ 139"/>
        <xdr:cNvCxnSpPr/>
      </xdr:nvCxnSpPr>
      <xdr:spPr>
        <a:xfrm>
          <a:off x="6972300" y="679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35577</xdr:rowOff>
    </xdr:from>
    <xdr:ext cx="469744" cy="259045"/>
    <xdr:sp textlink="">
      <xdr:nvSpPr>
        <xdr:cNvPr id="141" name="n_1aveValue【図書館】&#10;一人当たり面積"/>
        <xdr:cNvSpPr txBox="1"/>
      </xdr:nvSpPr>
      <xdr:spPr>
        <a:xfrm>
          <a:off x="93917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60977</xdr:rowOff>
    </xdr:from>
    <xdr:ext cx="469744" cy="259045"/>
    <xdr:sp textlink="">
      <xdr:nvSpPr>
        <xdr:cNvPr id="142" name="n_2aveValue【図書館】&#10;一人当たり面積"/>
        <xdr:cNvSpPr txBox="1"/>
      </xdr:nvSpPr>
      <xdr:spPr>
        <a:xfrm>
          <a:off x="8515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73677</xdr:rowOff>
    </xdr:from>
    <xdr:ext cx="469744" cy="259045"/>
    <xdr:sp textlink="">
      <xdr:nvSpPr>
        <xdr:cNvPr id="143" name="n_3aveValue【図書館】&#10;一人当たり面積"/>
        <xdr:cNvSpPr txBox="1"/>
      </xdr:nvSpPr>
      <xdr:spPr>
        <a:xfrm>
          <a:off x="7626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99077</xdr:rowOff>
    </xdr:from>
    <xdr:ext cx="469744" cy="259045"/>
    <xdr:sp textlink="">
      <xdr:nvSpPr>
        <xdr:cNvPr id="144" name="n_4aveValue【図書館】&#10;一人当たり面積"/>
        <xdr:cNvSpPr txBox="1"/>
      </xdr:nvSpPr>
      <xdr:spPr>
        <a:xfrm>
          <a:off x="67374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149877</xdr:rowOff>
    </xdr:from>
    <xdr:ext cx="469744" cy="259045"/>
    <xdr:sp textlink="">
      <xdr:nvSpPr>
        <xdr:cNvPr id="145" name="n_1mainValue【図書館】&#10;一人当たり面積"/>
        <xdr:cNvSpPr txBox="1"/>
      </xdr:nvSpPr>
      <xdr:spPr>
        <a:xfrm>
          <a:off x="93917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149877</xdr:rowOff>
    </xdr:from>
    <xdr:ext cx="469744" cy="259045"/>
    <xdr:sp textlink="">
      <xdr:nvSpPr>
        <xdr:cNvPr id="146" name="n_2mainValue【図書館】&#10;一人当たり面積"/>
        <xdr:cNvSpPr txBox="1"/>
      </xdr:nvSpPr>
      <xdr:spPr>
        <a:xfrm>
          <a:off x="85154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149877</xdr:rowOff>
    </xdr:from>
    <xdr:ext cx="469744" cy="259045"/>
    <xdr:sp textlink="">
      <xdr:nvSpPr>
        <xdr:cNvPr id="147" name="n_3mainValue【図書館】&#10;一人当たり面積"/>
        <xdr:cNvSpPr txBox="1"/>
      </xdr:nvSpPr>
      <xdr:spPr>
        <a:xfrm>
          <a:off x="76264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149877</xdr:rowOff>
    </xdr:from>
    <xdr:ext cx="469744" cy="259045"/>
    <xdr:sp textlink="">
      <xdr:nvSpPr>
        <xdr:cNvPr id="148" name="n_4mainValue【図書館】&#10;一人当たり面積"/>
        <xdr:cNvSpPr txBox="1"/>
      </xdr:nvSpPr>
      <xdr:spPr>
        <a:xfrm>
          <a:off x="67374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textlink="">
      <xdr:nvSpPr>
        <xdr:cNvPr id="175" name="【体育館・プール】&#10;有形固定資産減価償却率最小値テキスト"/>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textlink="">
      <xdr:nvSpPr>
        <xdr:cNvPr id="177" name="【体育館・プー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textlink="">
      <xdr:nvSpPr>
        <xdr:cNvPr id="179" name="【体育館・プール】&#10;有形固定資産減価償却率平均値テキスト"/>
        <xdr:cNvSpPr txBox="1"/>
      </xdr:nvSpPr>
      <xdr:spPr>
        <a:xfrm>
          <a:off x="4673600" y="1030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textlink="">
      <xdr:nvSpPr>
        <xdr:cNvPr id="180" name="フローチャート: 判断 179"/>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textlink="">
      <xdr:nvSpPr>
        <xdr:cNvPr id="181" name="フローチャート: 判断 180"/>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textlink="">
      <xdr:nvSpPr>
        <xdr:cNvPr id="182" name="フローチャート: 判断 181"/>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143510</xdr:rowOff>
    </xdr:from>
    <xdr:to>
      <xdr:col>10</xdr:col>
      <xdr:colOff>165100</xdr:colOff>
      <xdr:row>61</xdr:row>
      <xdr:rowOff>73660</xdr:rowOff>
    </xdr:to>
    <xdr:sp textlink="">
      <xdr:nvSpPr>
        <xdr:cNvPr id="183" name="フローチャート: 判断 182"/>
        <xdr:cNvSpPr/>
      </xdr:nvSpPr>
      <xdr:spPr>
        <a:xfrm>
          <a:off x="1968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114119</xdr:rowOff>
    </xdr:from>
    <xdr:to>
      <xdr:col>6</xdr:col>
      <xdr:colOff>38100</xdr:colOff>
      <xdr:row>61</xdr:row>
      <xdr:rowOff>44269</xdr:rowOff>
    </xdr:to>
    <xdr:sp textlink="">
      <xdr:nvSpPr>
        <xdr:cNvPr id="184" name="フローチャート: 判断 183"/>
        <xdr:cNvSpPr/>
      </xdr:nvSpPr>
      <xdr:spPr>
        <a:xfrm>
          <a:off x="1079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74930</xdr:rowOff>
    </xdr:from>
    <xdr:to>
      <xdr:col>24</xdr:col>
      <xdr:colOff>114300</xdr:colOff>
      <xdr:row>62</xdr:row>
      <xdr:rowOff>5080</xdr:rowOff>
    </xdr:to>
    <xdr:sp textlink="">
      <xdr:nvSpPr>
        <xdr:cNvPr id="190" name="楕円 189"/>
        <xdr:cNvSpPr/>
      </xdr:nvSpPr>
      <xdr:spPr>
        <a:xfrm>
          <a:off x="4584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53357</xdr:rowOff>
    </xdr:from>
    <xdr:ext cx="405111" cy="259045"/>
    <xdr:sp textlink="">
      <xdr:nvSpPr>
        <xdr:cNvPr id="191" name="【体育館・プール】&#10;有形固定資産減価償却率該当値テキスト"/>
        <xdr:cNvSpPr txBox="1"/>
      </xdr:nvSpPr>
      <xdr:spPr>
        <a:xfrm>
          <a:off x="4673600"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71665</xdr:rowOff>
    </xdr:from>
    <xdr:to>
      <xdr:col>20</xdr:col>
      <xdr:colOff>38100</xdr:colOff>
      <xdr:row>62</xdr:row>
      <xdr:rowOff>1815</xdr:rowOff>
    </xdr:to>
    <xdr:sp textlink="">
      <xdr:nvSpPr>
        <xdr:cNvPr id="192" name="楕円 191"/>
        <xdr:cNvSpPr/>
      </xdr:nvSpPr>
      <xdr:spPr>
        <a:xfrm>
          <a:off x="3746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122465</xdr:rowOff>
    </xdr:from>
    <xdr:to>
      <xdr:col>24</xdr:col>
      <xdr:colOff>63500</xdr:colOff>
      <xdr:row>61</xdr:row>
      <xdr:rowOff>125730</xdr:rowOff>
    </xdr:to>
    <xdr:cxnSp macro="">
      <xdr:nvCxnSpPr>
        <xdr:cNvPr id="193" name="直線コネクタ 192"/>
        <xdr:cNvCxnSpPr/>
      </xdr:nvCxnSpPr>
      <xdr:spPr>
        <a:xfrm>
          <a:off x="3797300" y="1058091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47172</xdr:rowOff>
    </xdr:from>
    <xdr:to>
      <xdr:col>15</xdr:col>
      <xdr:colOff>101600</xdr:colOff>
      <xdr:row>61</xdr:row>
      <xdr:rowOff>148772</xdr:rowOff>
    </xdr:to>
    <xdr:sp textlink="">
      <xdr:nvSpPr>
        <xdr:cNvPr id="194" name="楕円 193"/>
        <xdr:cNvSpPr/>
      </xdr:nvSpPr>
      <xdr:spPr>
        <a:xfrm>
          <a:off x="2857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97972</xdr:rowOff>
    </xdr:from>
    <xdr:to>
      <xdr:col>19</xdr:col>
      <xdr:colOff>177800</xdr:colOff>
      <xdr:row>61</xdr:row>
      <xdr:rowOff>122465</xdr:rowOff>
    </xdr:to>
    <xdr:cxnSp macro="">
      <xdr:nvCxnSpPr>
        <xdr:cNvPr id="195" name="直線コネクタ 194"/>
        <xdr:cNvCxnSpPr/>
      </xdr:nvCxnSpPr>
      <xdr:spPr>
        <a:xfrm>
          <a:off x="2908300" y="1055642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35741</xdr:rowOff>
    </xdr:from>
    <xdr:to>
      <xdr:col>10</xdr:col>
      <xdr:colOff>165100</xdr:colOff>
      <xdr:row>61</xdr:row>
      <xdr:rowOff>137341</xdr:rowOff>
    </xdr:to>
    <xdr:sp textlink="">
      <xdr:nvSpPr>
        <xdr:cNvPr id="196" name="楕円 195"/>
        <xdr:cNvSpPr/>
      </xdr:nvSpPr>
      <xdr:spPr>
        <a:xfrm>
          <a:off x="1968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86541</xdr:rowOff>
    </xdr:from>
    <xdr:to>
      <xdr:col>15</xdr:col>
      <xdr:colOff>50800</xdr:colOff>
      <xdr:row>61</xdr:row>
      <xdr:rowOff>97972</xdr:rowOff>
    </xdr:to>
    <xdr:cxnSp macro="">
      <xdr:nvCxnSpPr>
        <xdr:cNvPr id="197" name="直線コネクタ 196"/>
        <xdr:cNvCxnSpPr/>
      </xdr:nvCxnSpPr>
      <xdr:spPr>
        <a:xfrm>
          <a:off x="2019300" y="10544991"/>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11249</xdr:rowOff>
    </xdr:from>
    <xdr:to>
      <xdr:col>6</xdr:col>
      <xdr:colOff>38100</xdr:colOff>
      <xdr:row>61</xdr:row>
      <xdr:rowOff>112849</xdr:rowOff>
    </xdr:to>
    <xdr:sp textlink="">
      <xdr:nvSpPr>
        <xdr:cNvPr id="198" name="楕円 197"/>
        <xdr:cNvSpPr/>
      </xdr:nvSpPr>
      <xdr:spPr>
        <a:xfrm>
          <a:off x="1079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62049</xdr:rowOff>
    </xdr:from>
    <xdr:to>
      <xdr:col>10</xdr:col>
      <xdr:colOff>114300</xdr:colOff>
      <xdr:row>61</xdr:row>
      <xdr:rowOff>86541</xdr:rowOff>
    </xdr:to>
    <xdr:cxnSp macro="">
      <xdr:nvCxnSpPr>
        <xdr:cNvPr id="199" name="直線コネクタ 198"/>
        <xdr:cNvCxnSpPr/>
      </xdr:nvCxnSpPr>
      <xdr:spPr>
        <a:xfrm>
          <a:off x="1130300" y="1052049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140805</xdr:rowOff>
    </xdr:from>
    <xdr:ext cx="405111" cy="259045"/>
    <xdr:sp textlink="">
      <xdr:nvSpPr>
        <xdr:cNvPr id="200" name="n_1aveValue【体育館・プール】&#10;有形固定資産減価償却率"/>
        <xdr:cNvSpPr txBox="1"/>
      </xdr:nvSpPr>
      <xdr:spPr>
        <a:xfrm>
          <a:off x="35820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111414</xdr:rowOff>
    </xdr:from>
    <xdr:ext cx="405111" cy="259045"/>
    <xdr:sp textlink="">
      <xdr:nvSpPr>
        <xdr:cNvPr id="201" name="n_2aveValue【体育館・プール】&#10;有形固定資産減価償却率"/>
        <xdr:cNvSpPr txBox="1"/>
      </xdr:nvSpPr>
      <xdr:spPr>
        <a:xfrm>
          <a:off x="2705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90187</xdr:rowOff>
    </xdr:from>
    <xdr:ext cx="405111" cy="259045"/>
    <xdr:sp textlink="">
      <xdr:nvSpPr>
        <xdr:cNvPr id="202" name="n_3aveValue【体育館・プール】&#10;有形固定資産減価償却率"/>
        <xdr:cNvSpPr txBox="1"/>
      </xdr:nvSpPr>
      <xdr:spPr>
        <a:xfrm>
          <a:off x="18167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60796</xdr:rowOff>
    </xdr:from>
    <xdr:ext cx="405111" cy="259045"/>
    <xdr:sp textlink="">
      <xdr:nvSpPr>
        <xdr:cNvPr id="203" name="n_4aveValue【体育館・プール】&#10;有形固定資産減価償却率"/>
        <xdr:cNvSpPr txBox="1"/>
      </xdr:nvSpPr>
      <xdr:spPr>
        <a:xfrm>
          <a:off x="9277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164392</xdr:rowOff>
    </xdr:from>
    <xdr:ext cx="405111" cy="259045"/>
    <xdr:sp textlink="">
      <xdr:nvSpPr>
        <xdr:cNvPr id="204" name="n_1mainValue【体育館・プール】&#10;有形固定資産減価償却率"/>
        <xdr:cNvSpPr txBox="1"/>
      </xdr:nvSpPr>
      <xdr:spPr>
        <a:xfrm>
          <a:off x="35820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139899</xdr:rowOff>
    </xdr:from>
    <xdr:ext cx="405111" cy="259045"/>
    <xdr:sp textlink="">
      <xdr:nvSpPr>
        <xdr:cNvPr id="205" name="n_2mainValue【体育館・プール】&#10;有形固定資産減価償却率"/>
        <xdr:cNvSpPr txBox="1"/>
      </xdr:nvSpPr>
      <xdr:spPr>
        <a:xfrm>
          <a:off x="27057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128468</xdr:rowOff>
    </xdr:from>
    <xdr:ext cx="405111" cy="259045"/>
    <xdr:sp textlink="">
      <xdr:nvSpPr>
        <xdr:cNvPr id="206" name="n_3mainValue【体育館・プール】&#10;有形固定資産減価償却率"/>
        <xdr:cNvSpPr txBox="1"/>
      </xdr:nvSpPr>
      <xdr:spPr>
        <a:xfrm>
          <a:off x="1816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103976</xdr:rowOff>
    </xdr:from>
    <xdr:ext cx="405111" cy="259045"/>
    <xdr:sp textlink="">
      <xdr:nvSpPr>
        <xdr:cNvPr id="207" name="n_4mainValue【体育館・プール】&#10;有形固定資産減価償却率"/>
        <xdr:cNvSpPr txBox="1"/>
      </xdr:nvSpPr>
      <xdr:spPr>
        <a:xfrm>
          <a:off x="9277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textlink="">
      <xdr:nvSpPr>
        <xdr:cNvPr id="234"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127652</xdr:rowOff>
    </xdr:from>
    <xdr:ext cx="469744" cy="259045"/>
    <xdr:sp textlink="">
      <xdr:nvSpPr>
        <xdr:cNvPr id="236" name="【体育館・プール】&#10;一人当たり面積平均値テキスト"/>
        <xdr:cNvSpPr txBox="1"/>
      </xdr:nvSpPr>
      <xdr:spPr>
        <a:xfrm>
          <a:off x="10515600" y="10586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textlink="">
      <xdr:nvSpPr>
        <xdr:cNvPr id="237" name="フローチャート: 判断 236"/>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61595</xdr:rowOff>
    </xdr:from>
    <xdr:to>
      <xdr:col>50</xdr:col>
      <xdr:colOff>165100</xdr:colOff>
      <xdr:row>61</xdr:row>
      <xdr:rowOff>163195</xdr:rowOff>
    </xdr:to>
    <xdr:sp textlink="">
      <xdr:nvSpPr>
        <xdr:cNvPr id="238" name="フローチャート: 判断 237"/>
        <xdr:cNvSpPr/>
      </xdr:nvSpPr>
      <xdr:spPr>
        <a:xfrm>
          <a:off x="9588500" y="1052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textlink="">
      <xdr:nvSpPr>
        <xdr:cNvPr id="239" name="フローチャート: 判断 238"/>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53975</xdr:rowOff>
    </xdr:from>
    <xdr:to>
      <xdr:col>41</xdr:col>
      <xdr:colOff>101600</xdr:colOff>
      <xdr:row>61</xdr:row>
      <xdr:rowOff>155575</xdr:rowOff>
    </xdr:to>
    <xdr:sp textlink="">
      <xdr:nvSpPr>
        <xdr:cNvPr id="240" name="フローチャート: 判断 239"/>
        <xdr:cNvSpPr/>
      </xdr:nvSpPr>
      <xdr:spPr>
        <a:xfrm>
          <a:off x="7810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80645</xdr:rowOff>
    </xdr:from>
    <xdr:to>
      <xdr:col>36</xdr:col>
      <xdr:colOff>165100</xdr:colOff>
      <xdr:row>62</xdr:row>
      <xdr:rowOff>10795</xdr:rowOff>
    </xdr:to>
    <xdr:sp textlink="">
      <xdr:nvSpPr>
        <xdr:cNvPr id="241" name="フローチャート: 判断 240"/>
        <xdr:cNvSpPr/>
      </xdr:nvSpPr>
      <xdr:spPr>
        <a:xfrm>
          <a:off x="69215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135890</xdr:rowOff>
    </xdr:from>
    <xdr:to>
      <xdr:col>55</xdr:col>
      <xdr:colOff>50800</xdr:colOff>
      <xdr:row>61</xdr:row>
      <xdr:rowOff>66040</xdr:rowOff>
    </xdr:to>
    <xdr:sp textlink="">
      <xdr:nvSpPr>
        <xdr:cNvPr id="247" name="楕円 246"/>
        <xdr:cNvSpPr/>
      </xdr:nvSpPr>
      <xdr:spPr>
        <a:xfrm>
          <a:off x="104267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158767</xdr:rowOff>
    </xdr:from>
    <xdr:ext cx="469744" cy="259045"/>
    <xdr:sp textlink="">
      <xdr:nvSpPr>
        <xdr:cNvPr id="248" name="【体育館・プール】&#10;一人当たり面積該当値テキスト"/>
        <xdr:cNvSpPr txBox="1"/>
      </xdr:nvSpPr>
      <xdr:spPr>
        <a:xfrm>
          <a:off x="10515600"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141605</xdr:rowOff>
    </xdr:from>
    <xdr:to>
      <xdr:col>50</xdr:col>
      <xdr:colOff>165100</xdr:colOff>
      <xdr:row>61</xdr:row>
      <xdr:rowOff>71755</xdr:rowOff>
    </xdr:to>
    <xdr:sp textlink="">
      <xdr:nvSpPr>
        <xdr:cNvPr id="249" name="楕円 248"/>
        <xdr:cNvSpPr/>
      </xdr:nvSpPr>
      <xdr:spPr>
        <a:xfrm>
          <a:off x="9588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15240</xdr:rowOff>
    </xdr:from>
    <xdr:to>
      <xdr:col>55</xdr:col>
      <xdr:colOff>0</xdr:colOff>
      <xdr:row>61</xdr:row>
      <xdr:rowOff>20955</xdr:rowOff>
    </xdr:to>
    <xdr:cxnSp macro="">
      <xdr:nvCxnSpPr>
        <xdr:cNvPr id="250" name="直線コネクタ 249"/>
        <xdr:cNvCxnSpPr/>
      </xdr:nvCxnSpPr>
      <xdr:spPr>
        <a:xfrm flipV="1">
          <a:off x="9639300" y="1047369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141605</xdr:rowOff>
    </xdr:from>
    <xdr:to>
      <xdr:col>46</xdr:col>
      <xdr:colOff>38100</xdr:colOff>
      <xdr:row>61</xdr:row>
      <xdr:rowOff>71755</xdr:rowOff>
    </xdr:to>
    <xdr:sp textlink="">
      <xdr:nvSpPr>
        <xdr:cNvPr id="251" name="楕円 250"/>
        <xdr:cNvSpPr/>
      </xdr:nvSpPr>
      <xdr:spPr>
        <a:xfrm>
          <a:off x="8699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20955</xdr:rowOff>
    </xdr:from>
    <xdr:to>
      <xdr:col>50</xdr:col>
      <xdr:colOff>114300</xdr:colOff>
      <xdr:row>61</xdr:row>
      <xdr:rowOff>20955</xdr:rowOff>
    </xdr:to>
    <xdr:cxnSp macro="">
      <xdr:nvCxnSpPr>
        <xdr:cNvPr id="252" name="直線コネクタ 251"/>
        <xdr:cNvCxnSpPr/>
      </xdr:nvCxnSpPr>
      <xdr:spPr>
        <a:xfrm>
          <a:off x="8750300" y="10479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145415</xdr:rowOff>
    </xdr:from>
    <xdr:to>
      <xdr:col>41</xdr:col>
      <xdr:colOff>101600</xdr:colOff>
      <xdr:row>61</xdr:row>
      <xdr:rowOff>75565</xdr:rowOff>
    </xdr:to>
    <xdr:sp textlink="">
      <xdr:nvSpPr>
        <xdr:cNvPr id="253" name="楕円 252"/>
        <xdr:cNvSpPr/>
      </xdr:nvSpPr>
      <xdr:spPr>
        <a:xfrm>
          <a:off x="7810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20955</xdr:rowOff>
    </xdr:from>
    <xdr:to>
      <xdr:col>45</xdr:col>
      <xdr:colOff>177800</xdr:colOff>
      <xdr:row>61</xdr:row>
      <xdr:rowOff>24765</xdr:rowOff>
    </xdr:to>
    <xdr:cxnSp macro="">
      <xdr:nvCxnSpPr>
        <xdr:cNvPr id="254" name="直線コネクタ 253"/>
        <xdr:cNvCxnSpPr/>
      </xdr:nvCxnSpPr>
      <xdr:spPr>
        <a:xfrm flipV="1">
          <a:off x="7861300" y="104794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147320</xdr:rowOff>
    </xdr:from>
    <xdr:to>
      <xdr:col>36</xdr:col>
      <xdr:colOff>165100</xdr:colOff>
      <xdr:row>61</xdr:row>
      <xdr:rowOff>77470</xdr:rowOff>
    </xdr:to>
    <xdr:sp textlink="">
      <xdr:nvSpPr>
        <xdr:cNvPr id="255" name="楕円 254"/>
        <xdr:cNvSpPr/>
      </xdr:nvSpPr>
      <xdr:spPr>
        <a:xfrm>
          <a:off x="6921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24765</xdr:rowOff>
    </xdr:from>
    <xdr:to>
      <xdr:col>41</xdr:col>
      <xdr:colOff>50800</xdr:colOff>
      <xdr:row>61</xdr:row>
      <xdr:rowOff>26670</xdr:rowOff>
    </xdr:to>
    <xdr:cxnSp macro="">
      <xdr:nvCxnSpPr>
        <xdr:cNvPr id="256" name="直線コネクタ 255"/>
        <xdr:cNvCxnSpPr/>
      </xdr:nvCxnSpPr>
      <xdr:spPr>
        <a:xfrm flipV="1">
          <a:off x="6972300" y="104832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154322</xdr:rowOff>
    </xdr:from>
    <xdr:ext cx="469744" cy="259045"/>
    <xdr:sp textlink="">
      <xdr:nvSpPr>
        <xdr:cNvPr id="257" name="n_1aveValue【体育館・プール】&#10;一人当たり面積"/>
        <xdr:cNvSpPr txBox="1"/>
      </xdr:nvSpPr>
      <xdr:spPr>
        <a:xfrm>
          <a:off x="9391727" y="1061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137177</xdr:rowOff>
    </xdr:from>
    <xdr:ext cx="469744" cy="259045"/>
    <xdr:sp textlink="">
      <xdr:nvSpPr>
        <xdr:cNvPr id="258" name="n_2aveValue【体育館・プール】&#10;一人当たり面積"/>
        <xdr:cNvSpPr txBox="1"/>
      </xdr:nvSpPr>
      <xdr:spPr>
        <a:xfrm>
          <a:off x="8515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146702</xdr:rowOff>
    </xdr:from>
    <xdr:ext cx="469744" cy="259045"/>
    <xdr:sp textlink="">
      <xdr:nvSpPr>
        <xdr:cNvPr id="259" name="n_3aveValue【体育館・プール】&#10;一人当たり面積"/>
        <xdr:cNvSpPr txBox="1"/>
      </xdr:nvSpPr>
      <xdr:spPr>
        <a:xfrm>
          <a:off x="7626427" y="1060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1922</xdr:rowOff>
    </xdr:from>
    <xdr:ext cx="469744" cy="259045"/>
    <xdr:sp textlink="">
      <xdr:nvSpPr>
        <xdr:cNvPr id="260" name="n_4aveValue【体育館・プール】&#10;一人当たり面積"/>
        <xdr:cNvSpPr txBox="1"/>
      </xdr:nvSpPr>
      <xdr:spPr>
        <a:xfrm>
          <a:off x="6737427" y="1063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88282</xdr:rowOff>
    </xdr:from>
    <xdr:ext cx="469744" cy="259045"/>
    <xdr:sp textlink="">
      <xdr:nvSpPr>
        <xdr:cNvPr id="261" name="n_1mainValue【体育館・プール】&#10;一人当たり面積"/>
        <xdr:cNvSpPr txBox="1"/>
      </xdr:nvSpPr>
      <xdr:spPr>
        <a:xfrm>
          <a:off x="9391727" y="1020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88282</xdr:rowOff>
    </xdr:from>
    <xdr:ext cx="469744" cy="259045"/>
    <xdr:sp textlink="">
      <xdr:nvSpPr>
        <xdr:cNvPr id="262" name="n_2mainValue【体育館・プール】&#10;一人当たり面積"/>
        <xdr:cNvSpPr txBox="1"/>
      </xdr:nvSpPr>
      <xdr:spPr>
        <a:xfrm>
          <a:off x="8515427" y="1020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92092</xdr:rowOff>
    </xdr:from>
    <xdr:ext cx="469744" cy="259045"/>
    <xdr:sp textlink="">
      <xdr:nvSpPr>
        <xdr:cNvPr id="263" name="n_3mainValue【体育館・プール】&#10;一人当たり面積"/>
        <xdr:cNvSpPr txBox="1"/>
      </xdr:nvSpPr>
      <xdr:spPr>
        <a:xfrm>
          <a:off x="7626427" y="1020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93997</xdr:rowOff>
    </xdr:from>
    <xdr:ext cx="469744" cy="259045"/>
    <xdr:sp textlink="">
      <xdr:nvSpPr>
        <xdr:cNvPr id="264" name="n_4mainValue【体育館・プール】&#10;一人当たり面積"/>
        <xdr:cNvSpPr txBox="1"/>
      </xdr:nvSpPr>
      <xdr:spPr>
        <a:xfrm>
          <a:off x="67374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textlink="">
      <xdr:nvSpPr>
        <xdr:cNvPr id="290"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textlink="">
      <xdr:nvSpPr>
        <xdr:cNvPr id="292" name="【福祉施設】&#10;有形固定資産減価償却率最大値テキスト"/>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13352</xdr:rowOff>
    </xdr:from>
    <xdr:ext cx="405111" cy="259045"/>
    <xdr:sp textlink="">
      <xdr:nvSpPr>
        <xdr:cNvPr id="294" name="【福祉施設】&#10;有形固定資産減価償却率平均値テキスト"/>
        <xdr:cNvSpPr txBox="1"/>
      </xdr:nvSpPr>
      <xdr:spPr>
        <a:xfrm>
          <a:off x="4673600" y="1407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textlink="">
      <xdr:nvSpPr>
        <xdr:cNvPr id="295" name="フローチャート: 判断 294"/>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textlink="">
      <xdr:nvSpPr>
        <xdr:cNvPr id="296" name="フローチャート: 判断 295"/>
        <xdr:cNvSpPr/>
      </xdr:nvSpPr>
      <xdr:spPr>
        <a:xfrm>
          <a:off x="3746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textlink="">
      <xdr:nvSpPr>
        <xdr:cNvPr id="297" name="フローチャート: 判断 296"/>
        <xdr:cNvSpPr/>
      </xdr:nvSpPr>
      <xdr:spPr>
        <a:xfrm>
          <a:off x="2857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textlink="">
      <xdr:nvSpPr>
        <xdr:cNvPr id="298" name="フローチャート: 判断 297"/>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textlink="">
      <xdr:nvSpPr>
        <xdr:cNvPr id="299" name="フローチャート: 判断 298"/>
        <xdr:cNvSpPr/>
      </xdr:nvSpPr>
      <xdr:spPr>
        <a:xfrm>
          <a:off x="1079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132080</xdr:rowOff>
    </xdr:from>
    <xdr:to>
      <xdr:col>24</xdr:col>
      <xdr:colOff>114300</xdr:colOff>
      <xdr:row>79</xdr:row>
      <xdr:rowOff>62230</xdr:rowOff>
    </xdr:to>
    <xdr:sp textlink="">
      <xdr:nvSpPr>
        <xdr:cNvPr id="305" name="楕円 304"/>
        <xdr:cNvSpPr/>
      </xdr:nvSpPr>
      <xdr:spPr>
        <a:xfrm>
          <a:off x="45847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85107</xdr:rowOff>
    </xdr:from>
    <xdr:ext cx="405111" cy="259045"/>
    <xdr:sp textlink="">
      <xdr:nvSpPr>
        <xdr:cNvPr id="306" name="【福祉施設】&#10;有形固定資産減価償却率該当値テキスト"/>
        <xdr:cNvSpPr txBox="1"/>
      </xdr:nvSpPr>
      <xdr:spPr>
        <a:xfrm>
          <a:off x="4673600" y="13458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76836</xdr:rowOff>
    </xdr:from>
    <xdr:to>
      <xdr:col>20</xdr:col>
      <xdr:colOff>38100</xdr:colOff>
      <xdr:row>80</xdr:row>
      <xdr:rowOff>6986</xdr:rowOff>
    </xdr:to>
    <xdr:sp textlink="">
      <xdr:nvSpPr>
        <xdr:cNvPr id="307" name="楕円 306"/>
        <xdr:cNvSpPr/>
      </xdr:nvSpPr>
      <xdr:spPr>
        <a:xfrm>
          <a:off x="3746500" y="1362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11430</xdr:rowOff>
    </xdr:from>
    <xdr:to>
      <xdr:col>24</xdr:col>
      <xdr:colOff>63500</xdr:colOff>
      <xdr:row>79</xdr:row>
      <xdr:rowOff>127636</xdr:rowOff>
    </xdr:to>
    <xdr:cxnSp macro="">
      <xdr:nvCxnSpPr>
        <xdr:cNvPr id="308" name="直線コネクタ 307"/>
        <xdr:cNvCxnSpPr/>
      </xdr:nvCxnSpPr>
      <xdr:spPr>
        <a:xfrm flipV="1">
          <a:off x="3797300" y="13555980"/>
          <a:ext cx="838200" cy="11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48261</xdr:rowOff>
    </xdr:from>
    <xdr:to>
      <xdr:col>15</xdr:col>
      <xdr:colOff>101600</xdr:colOff>
      <xdr:row>79</xdr:row>
      <xdr:rowOff>149861</xdr:rowOff>
    </xdr:to>
    <xdr:sp textlink="">
      <xdr:nvSpPr>
        <xdr:cNvPr id="309" name="楕円 308"/>
        <xdr:cNvSpPr/>
      </xdr:nvSpPr>
      <xdr:spPr>
        <a:xfrm>
          <a:off x="28575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99061</xdr:rowOff>
    </xdr:from>
    <xdr:to>
      <xdr:col>19</xdr:col>
      <xdr:colOff>177800</xdr:colOff>
      <xdr:row>79</xdr:row>
      <xdr:rowOff>127636</xdr:rowOff>
    </xdr:to>
    <xdr:cxnSp macro="">
      <xdr:nvCxnSpPr>
        <xdr:cNvPr id="310" name="直線コネクタ 309"/>
        <xdr:cNvCxnSpPr/>
      </xdr:nvCxnSpPr>
      <xdr:spPr>
        <a:xfrm>
          <a:off x="2908300" y="136436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99695</xdr:rowOff>
    </xdr:from>
    <xdr:to>
      <xdr:col>10</xdr:col>
      <xdr:colOff>165100</xdr:colOff>
      <xdr:row>80</xdr:row>
      <xdr:rowOff>29845</xdr:rowOff>
    </xdr:to>
    <xdr:sp textlink="">
      <xdr:nvSpPr>
        <xdr:cNvPr id="311" name="楕円 310"/>
        <xdr:cNvSpPr/>
      </xdr:nvSpPr>
      <xdr:spPr>
        <a:xfrm>
          <a:off x="1968500" y="1364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99061</xdr:rowOff>
    </xdr:from>
    <xdr:to>
      <xdr:col>15</xdr:col>
      <xdr:colOff>50800</xdr:colOff>
      <xdr:row>79</xdr:row>
      <xdr:rowOff>150495</xdr:rowOff>
    </xdr:to>
    <xdr:cxnSp macro="">
      <xdr:nvCxnSpPr>
        <xdr:cNvPr id="312" name="直線コネクタ 311"/>
        <xdr:cNvCxnSpPr/>
      </xdr:nvCxnSpPr>
      <xdr:spPr>
        <a:xfrm flipV="1">
          <a:off x="2019300" y="136436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55880</xdr:rowOff>
    </xdr:from>
    <xdr:to>
      <xdr:col>6</xdr:col>
      <xdr:colOff>38100</xdr:colOff>
      <xdr:row>79</xdr:row>
      <xdr:rowOff>157480</xdr:rowOff>
    </xdr:to>
    <xdr:sp textlink="">
      <xdr:nvSpPr>
        <xdr:cNvPr id="313" name="楕円 312"/>
        <xdr:cNvSpPr/>
      </xdr:nvSpPr>
      <xdr:spPr>
        <a:xfrm>
          <a:off x="1079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106680</xdr:rowOff>
    </xdr:from>
    <xdr:to>
      <xdr:col>10</xdr:col>
      <xdr:colOff>114300</xdr:colOff>
      <xdr:row>79</xdr:row>
      <xdr:rowOff>150495</xdr:rowOff>
    </xdr:to>
    <xdr:cxnSp macro="">
      <xdr:nvCxnSpPr>
        <xdr:cNvPr id="314" name="直線コネクタ 313"/>
        <xdr:cNvCxnSpPr/>
      </xdr:nvCxnSpPr>
      <xdr:spPr>
        <a:xfrm>
          <a:off x="1130300" y="136512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165752</xdr:rowOff>
    </xdr:from>
    <xdr:ext cx="405111" cy="259045"/>
    <xdr:sp textlink="">
      <xdr:nvSpPr>
        <xdr:cNvPr id="315" name="n_1aveValue【福祉施設】&#10;有形固定資産減価償却率"/>
        <xdr:cNvSpPr txBox="1"/>
      </xdr:nvSpPr>
      <xdr:spPr>
        <a:xfrm>
          <a:off x="35820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140988</xdr:rowOff>
    </xdr:from>
    <xdr:ext cx="405111" cy="259045"/>
    <xdr:sp textlink="">
      <xdr:nvSpPr>
        <xdr:cNvPr id="316" name="n_2aveValue【福祉施設】&#10;有形固定資産減価償却率"/>
        <xdr:cNvSpPr txBox="1"/>
      </xdr:nvSpPr>
      <xdr:spPr>
        <a:xfrm>
          <a:off x="2705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120032</xdr:rowOff>
    </xdr:from>
    <xdr:ext cx="405111" cy="259045"/>
    <xdr:sp textlink="">
      <xdr:nvSpPr>
        <xdr:cNvPr id="317" name="n_3aveValue【福祉施設】&#10;有形固定資産減価償却率"/>
        <xdr:cNvSpPr txBox="1"/>
      </xdr:nvSpPr>
      <xdr:spPr>
        <a:xfrm>
          <a:off x="1816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85741</xdr:rowOff>
    </xdr:from>
    <xdr:ext cx="405111" cy="259045"/>
    <xdr:sp textlink="">
      <xdr:nvSpPr>
        <xdr:cNvPr id="318" name="n_4aveValue【福祉施設】&#10;有形固定資産減価償却率"/>
        <xdr:cNvSpPr txBox="1"/>
      </xdr:nvSpPr>
      <xdr:spPr>
        <a:xfrm>
          <a:off x="927744" y="1397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23513</xdr:rowOff>
    </xdr:from>
    <xdr:ext cx="405111" cy="259045"/>
    <xdr:sp textlink="">
      <xdr:nvSpPr>
        <xdr:cNvPr id="319" name="n_1mainValue【福祉施設】&#10;有形固定資産減価償却率"/>
        <xdr:cNvSpPr txBox="1"/>
      </xdr:nvSpPr>
      <xdr:spPr>
        <a:xfrm>
          <a:off x="3582044" y="1339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166388</xdr:rowOff>
    </xdr:from>
    <xdr:ext cx="405111" cy="259045"/>
    <xdr:sp textlink="">
      <xdr:nvSpPr>
        <xdr:cNvPr id="320" name="n_2mainValue【福祉施設】&#10;有形固定資産減価償却率"/>
        <xdr:cNvSpPr txBox="1"/>
      </xdr:nvSpPr>
      <xdr:spPr>
        <a:xfrm>
          <a:off x="2705744"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46372</xdr:rowOff>
    </xdr:from>
    <xdr:ext cx="405111" cy="259045"/>
    <xdr:sp textlink="">
      <xdr:nvSpPr>
        <xdr:cNvPr id="321" name="n_3mainValue【福祉施設】&#10;有形固定資産減価償却率"/>
        <xdr:cNvSpPr txBox="1"/>
      </xdr:nvSpPr>
      <xdr:spPr>
        <a:xfrm>
          <a:off x="1816744" y="134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textlink="">
      <xdr:nvSpPr>
        <xdr:cNvPr id="322" name="n_4mainValue【福祉施設】&#10;有形固定資産減価償却率"/>
        <xdr:cNvSpPr txBox="1"/>
      </xdr:nvSpPr>
      <xdr:spPr>
        <a:xfrm>
          <a:off x="927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textlink="">
      <xdr:nvSpPr>
        <xdr:cNvPr id="347" name="【福祉施設】&#10;一人当たり面積最大値テキスト"/>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109745</xdr:rowOff>
    </xdr:from>
    <xdr:ext cx="469744" cy="259045"/>
    <xdr:sp textlink="">
      <xdr:nvSpPr>
        <xdr:cNvPr id="349" name="【福祉施設】&#10;一人当たり面積平均値テキスト"/>
        <xdr:cNvSpPr txBox="1"/>
      </xdr:nvSpPr>
      <xdr:spPr>
        <a:xfrm>
          <a:off x="10515600" y="1434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textlink="">
      <xdr:nvSpPr>
        <xdr:cNvPr id="350" name="フローチャート: 判断 349"/>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161037</xdr:rowOff>
    </xdr:from>
    <xdr:to>
      <xdr:col>50</xdr:col>
      <xdr:colOff>165100</xdr:colOff>
      <xdr:row>83</xdr:row>
      <xdr:rowOff>91187</xdr:rowOff>
    </xdr:to>
    <xdr:sp textlink="">
      <xdr:nvSpPr>
        <xdr:cNvPr id="351" name="フローチャート: 判断 350"/>
        <xdr:cNvSpPr/>
      </xdr:nvSpPr>
      <xdr:spPr>
        <a:xfrm>
          <a:off x="9588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3302</xdr:rowOff>
    </xdr:from>
    <xdr:to>
      <xdr:col>46</xdr:col>
      <xdr:colOff>38100</xdr:colOff>
      <xdr:row>83</xdr:row>
      <xdr:rowOff>104902</xdr:rowOff>
    </xdr:to>
    <xdr:sp textlink="">
      <xdr:nvSpPr>
        <xdr:cNvPr id="352" name="フローチャート: 判断 351"/>
        <xdr:cNvSpPr/>
      </xdr:nvSpPr>
      <xdr:spPr>
        <a:xfrm>
          <a:off x="8699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7874</xdr:rowOff>
    </xdr:from>
    <xdr:to>
      <xdr:col>41</xdr:col>
      <xdr:colOff>101600</xdr:colOff>
      <xdr:row>83</xdr:row>
      <xdr:rowOff>109474</xdr:rowOff>
    </xdr:to>
    <xdr:sp textlink="">
      <xdr:nvSpPr>
        <xdr:cNvPr id="353" name="フローチャート: 判断 352"/>
        <xdr:cNvSpPr/>
      </xdr:nvSpPr>
      <xdr:spPr>
        <a:xfrm>
          <a:off x="7810500" y="1423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129032</xdr:rowOff>
    </xdr:from>
    <xdr:to>
      <xdr:col>36</xdr:col>
      <xdr:colOff>165100</xdr:colOff>
      <xdr:row>83</xdr:row>
      <xdr:rowOff>59182</xdr:rowOff>
    </xdr:to>
    <xdr:sp textlink="">
      <xdr:nvSpPr>
        <xdr:cNvPr id="354" name="フローチャート: 判断 353"/>
        <xdr:cNvSpPr/>
      </xdr:nvSpPr>
      <xdr:spPr>
        <a:xfrm>
          <a:off x="6921500" y="1418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42163</xdr:rowOff>
    </xdr:from>
    <xdr:to>
      <xdr:col>55</xdr:col>
      <xdr:colOff>50800</xdr:colOff>
      <xdr:row>82</xdr:row>
      <xdr:rowOff>143763</xdr:rowOff>
    </xdr:to>
    <xdr:sp textlink="">
      <xdr:nvSpPr>
        <xdr:cNvPr id="360" name="楕円 359"/>
        <xdr:cNvSpPr/>
      </xdr:nvSpPr>
      <xdr:spPr>
        <a:xfrm>
          <a:off x="10426700" y="141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65040</xdr:rowOff>
    </xdr:from>
    <xdr:ext cx="469744" cy="259045"/>
    <xdr:sp textlink="">
      <xdr:nvSpPr>
        <xdr:cNvPr id="361" name="【福祉施設】&#10;一人当たり面積該当値テキスト"/>
        <xdr:cNvSpPr txBox="1"/>
      </xdr:nvSpPr>
      <xdr:spPr>
        <a:xfrm>
          <a:off x="10515600" y="139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115315</xdr:rowOff>
    </xdr:from>
    <xdr:to>
      <xdr:col>50</xdr:col>
      <xdr:colOff>165100</xdr:colOff>
      <xdr:row>81</xdr:row>
      <xdr:rowOff>45465</xdr:rowOff>
    </xdr:to>
    <xdr:sp textlink="">
      <xdr:nvSpPr>
        <xdr:cNvPr id="362" name="楕円 361"/>
        <xdr:cNvSpPr/>
      </xdr:nvSpPr>
      <xdr:spPr>
        <a:xfrm>
          <a:off x="9588500" y="138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166115</xdr:rowOff>
    </xdr:from>
    <xdr:to>
      <xdr:col>55</xdr:col>
      <xdr:colOff>0</xdr:colOff>
      <xdr:row>82</xdr:row>
      <xdr:rowOff>92963</xdr:rowOff>
    </xdr:to>
    <xdr:cxnSp macro="">
      <xdr:nvCxnSpPr>
        <xdr:cNvPr id="363" name="直線コネクタ 362"/>
        <xdr:cNvCxnSpPr/>
      </xdr:nvCxnSpPr>
      <xdr:spPr>
        <a:xfrm>
          <a:off x="9639300" y="13882115"/>
          <a:ext cx="8382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119887</xdr:rowOff>
    </xdr:from>
    <xdr:to>
      <xdr:col>46</xdr:col>
      <xdr:colOff>38100</xdr:colOff>
      <xdr:row>81</xdr:row>
      <xdr:rowOff>50037</xdr:rowOff>
    </xdr:to>
    <xdr:sp textlink="">
      <xdr:nvSpPr>
        <xdr:cNvPr id="364" name="楕円 363"/>
        <xdr:cNvSpPr/>
      </xdr:nvSpPr>
      <xdr:spPr>
        <a:xfrm>
          <a:off x="8699500" y="138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166115</xdr:rowOff>
    </xdr:from>
    <xdr:to>
      <xdr:col>50</xdr:col>
      <xdr:colOff>114300</xdr:colOff>
      <xdr:row>80</xdr:row>
      <xdr:rowOff>170687</xdr:rowOff>
    </xdr:to>
    <xdr:cxnSp macro="">
      <xdr:nvCxnSpPr>
        <xdr:cNvPr id="365" name="直線コネクタ 364"/>
        <xdr:cNvCxnSpPr/>
      </xdr:nvCxnSpPr>
      <xdr:spPr>
        <a:xfrm flipV="1">
          <a:off x="8750300" y="138821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167894</xdr:rowOff>
    </xdr:from>
    <xdr:to>
      <xdr:col>41</xdr:col>
      <xdr:colOff>101600</xdr:colOff>
      <xdr:row>80</xdr:row>
      <xdr:rowOff>98044</xdr:rowOff>
    </xdr:to>
    <xdr:sp textlink="">
      <xdr:nvSpPr>
        <xdr:cNvPr id="366" name="楕円 365"/>
        <xdr:cNvSpPr/>
      </xdr:nvSpPr>
      <xdr:spPr>
        <a:xfrm>
          <a:off x="7810500" y="1371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47244</xdr:rowOff>
    </xdr:from>
    <xdr:to>
      <xdr:col>45</xdr:col>
      <xdr:colOff>177800</xdr:colOff>
      <xdr:row>80</xdr:row>
      <xdr:rowOff>170687</xdr:rowOff>
    </xdr:to>
    <xdr:cxnSp macro="">
      <xdr:nvCxnSpPr>
        <xdr:cNvPr id="367" name="直線コネクタ 366"/>
        <xdr:cNvCxnSpPr/>
      </xdr:nvCxnSpPr>
      <xdr:spPr>
        <a:xfrm>
          <a:off x="7861300" y="13763244"/>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167894</xdr:rowOff>
    </xdr:from>
    <xdr:to>
      <xdr:col>36</xdr:col>
      <xdr:colOff>165100</xdr:colOff>
      <xdr:row>80</xdr:row>
      <xdr:rowOff>98044</xdr:rowOff>
    </xdr:to>
    <xdr:sp textlink="">
      <xdr:nvSpPr>
        <xdr:cNvPr id="368" name="楕円 367"/>
        <xdr:cNvSpPr/>
      </xdr:nvSpPr>
      <xdr:spPr>
        <a:xfrm>
          <a:off x="6921500" y="1371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47244</xdr:rowOff>
    </xdr:from>
    <xdr:to>
      <xdr:col>41</xdr:col>
      <xdr:colOff>50800</xdr:colOff>
      <xdr:row>80</xdr:row>
      <xdr:rowOff>47244</xdr:rowOff>
    </xdr:to>
    <xdr:cxnSp macro="">
      <xdr:nvCxnSpPr>
        <xdr:cNvPr id="369" name="直線コネクタ 368"/>
        <xdr:cNvCxnSpPr/>
      </xdr:nvCxnSpPr>
      <xdr:spPr>
        <a:xfrm>
          <a:off x="6972300" y="137632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82314</xdr:rowOff>
    </xdr:from>
    <xdr:ext cx="469744" cy="259045"/>
    <xdr:sp textlink="">
      <xdr:nvSpPr>
        <xdr:cNvPr id="370" name="n_1aveValue【福祉施設】&#10;一人当たり面積"/>
        <xdr:cNvSpPr txBox="1"/>
      </xdr:nvSpPr>
      <xdr:spPr>
        <a:xfrm>
          <a:off x="9391727" y="143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96029</xdr:rowOff>
    </xdr:from>
    <xdr:ext cx="469744" cy="259045"/>
    <xdr:sp textlink="">
      <xdr:nvSpPr>
        <xdr:cNvPr id="371" name="n_2aveValue【福祉施設】&#10;一人当たり面積"/>
        <xdr:cNvSpPr txBox="1"/>
      </xdr:nvSpPr>
      <xdr:spPr>
        <a:xfrm>
          <a:off x="8515427" y="1432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100601</xdr:rowOff>
    </xdr:from>
    <xdr:ext cx="469744" cy="259045"/>
    <xdr:sp textlink="">
      <xdr:nvSpPr>
        <xdr:cNvPr id="372" name="n_3aveValue【福祉施設】&#10;一人当たり面積"/>
        <xdr:cNvSpPr txBox="1"/>
      </xdr:nvSpPr>
      <xdr:spPr>
        <a:xfrm>
          <a:off x="7626427" y="1433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50309</xdr:rowOff>
    </xdr:from>
    <xdr:ext cx="469744" cy="259045"/>
    <xdr:sp textlink="">
      <xdr:nvSpPr>
        <xdr:cNvPr id="373" name="n_4aveValue【福祉施設】&#10;一人当たり面積"/>
        <xdr:cNvSpPr txBox="1"/>
      </xdr:nvSpPr>
      <xdr:spPr>
        <a:xfrm>
          <a:off x="6737427" y="1428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61992</xdr:rowOff>
    </xdr:from>
    <xdr:ext cx="469744" cy="259045"/>
    <xdr:sp textlink="">
      <xdr:nvSpPr>
        <xdr:cNvPr id="374" name="n_1mainValue【福祉施設】&#10;一人当たり面積"/>
        <xdr:cNvSpPr txBox="1"/>
      </xdr:nvSpPr>
      <xdr:spPr>
        <a:xfrm>
          <a:off x="9391727" y="1360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66564</xdr:rowOff>
    </xdr:from>
    <xdr:ext cx="469744" cy="259045"/>
    <xdr:sp textlink="">
      <xdr:nvSpPr>
        <xdr:cNvPr id="375" name="n_2mainValue【福祉施設】&#10;一人当たり面積"/>
        <xdr:cNvSpPr txBox="1"/>
      </xdr:nvSpPr>
      <xdr:spPr>
        <a:xfrm>
          <a:off x="8515427" y="1361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114571</xdr:rowOff>
    </xdr:from>
    <xdr:ext cx="469744" cy="259045"/>
    <xdr:sp textlink="">
      <xdr:nvSpPr>
        <xdr:cNvPr id="376" name="n_3mainValue【福祉施設】&#10;一人当たり面積"/>
        <xdr:cNvSpPr txBox="1"/>
      </xdr:nvSpPr>
      <xdr:spPr>
        <a:xfrm>
          <a:off x="7626427" y="1348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114571</xdr:rowOff>
    </xdr:from>
    <xdr:ext cx="469744" cy="259045"/>
    <xdr:sp textlink="">
      <xdr:nvSpPr>
        <xdr:cNvPr id="377" name="n_4mainValue【福祉施設】&#10;一人当たり面積"/>
        <xdr:cNvSpPr txBox="1"/>
      </xdr:nvSpPr>
      <xdr:spPr>
        <a:xfrm>
          <a:off x="6737427" y="1348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textlink="">
      <xdr:nvSpPr>
        <xdr:cNvPr id="403" name="【市民会館】&#10;有形固定資産減価償却率最小値テキスト"/>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textlink="">
      <xdr:nvSpPr>
        <xdr:cNvPr id="405" name="【市民会館】&#10;有形固定資産減価償却率最大値テキスト"/>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textlink="">
      <xdr:nvSpPr>
        <xdr:cNvPr id="407" name="【市民会館】&#10;有形固定資産減価償却率平均値テキスト"/>
        <xdr:cNvSpPr txBox="1"/>
      </xdr:nvSpPr>
      <xdr:spPr>
        <a:xfrm>
          <a:off x="4673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textlink="">
      <xdr:nvSpPr>
        <xdr:cNvPr id="408" name="フローチャート: 判断 407"/>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textlink="">
      <xdr:nvSpPr>
        <xdr:cNvPr id="409" name="フローチャート: 判断 408"/>
        <xdr:cNvSpPr/>
      </xdr:nvSpPr>
      <xdr:spPr>
        <a:xfrm>
          <a:off x="3746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textlink="">
      <xdr:nvSpPr>
        <xdr:cNvPr id="410" name="フローチャート: 判断 409"/>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textlink="">
      <xdr:nvSpPr>
        <xdr:cNvPr id="411" name="フローチャート: 判断 410"/>
        <xdr:cNvSpPr/>
      </xdr:nvSpPr>
      <xdr:spPr>
        <a:xfrm>
          <a:off x="1968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textlink="">
      <xdr:nvSpPr>
        <xdr:cNvPr id="412" name="フローチャート: 判断 411"/>
        <xdr:cNvSpPr/>
      </xdr:nvSpPr>
      <xdr:spPr>
        <a:xfrm>
          <a:off x="1079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76836</xdr:rowOff>
    </xdr:from>
    <xdr:to>
      <xdr:col>24</xdr:col>
      <xdr:colOff>114300</xdr:colOff>
      <xdr:row>105</xdr:row>
      <xdr:rowOff>6986</xdr:rowOff>
    </xdr:to>
    <xdr:sp textlink="">
      <xdr:nvSpPr>
        <xdr:cNvPr id="418" name="楕円 417"/>
        <xdr:cNvSpPr/>
      </xdr:nvSpPr>
      <xdr:spPr>
        <a:xfrm>
          <a:off x="45847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55263</xdr:rowOff>
    </xdr:from>
    <xdr:ext cx="405111" cy="259045"/>
    <xdr:sp textlink="">
      <xdr:nvSpPr>
        <xdr:cNvPr id="419" name="【市民会館】&#10;有形固定資産減価償却率該当値テキスト"/>
        <xdr:cNvSpPr txBox="1"/>
      </xdr:nvSpPr>
      <xdr:spPr>
        <a:xfrm>
          <a:off x="4673600" y="1788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67311</xdr:rowOff>
    </xdr:from>
    <xdr:to>
      <xdr:col>20</xdr:col>
      <xdr:colOff>38100</xdr:colOff>
      <xdr:row>104</xdr:row>
      <xdr:rowOff>168911</xdr:rowOff>
    </xdr:to>
    <xdr:sp textlink="">
      <xdr:nvSpPr>
        <xdr:cNvPr id="420" name="楕円 419"/>
        <xdr:cNvSpPr/>
      </xdr:nvSpPr>
      <xdr:spPr>
        <a:xfrm>
          <a:off x="37465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118111</xdr:rowOff>
    </xdr:from>
    <xdr:to>
      <xdr:col>24</xdr:col>
      <xdr:colOff>63500</xdr:colOff>
      <xdr:row>104</xdr:row>
      <xdr:rowOff>127636</xdr:rowOff>
    </xdr:to>
    <xdr:cxnSp macro="">
      <xdr:nvCxnSpPr>
        <xdr:cNvPr id="421" name="直線コネクタ 420"/>
        <xdr:cNvCxnSpPr/>
      </xdr:nvCxnSpPr>
      <xdr:spPr>
        <a:xfrm>
          <a:off x="3797300" y="1794891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55880</xdr:rowOff>
    </xdr:from>
    <xdr:to>
      <xdr:col>15</xdr:col>
      <xdr:colOff>101600</xdr:colOff>
      <xdr:row>104</xdr:row>
      <xdr:rowOff>157480</xdr:rowOff>
    </xdr:to>
    <xdr:sp textlink="">
      <xdr:nvSpPr>
        <xdr:cNvPr id="422" name="楕円 421"/>
        <xdr:cNvSpPr/>
      </xdr:nvSpPr>
      <xdr:spPr>
        <a:xfrm>
          <a:off x="2857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106680</xdr:rowOff>
    </xdr:from>
    <xdr:to>
      <xdr:col>19</xdr:col>
      <xdr:colOff>177800</xdr:colOff>
      <xdr:row>104</xdr:row>
      <xdr:rowOff>118111</xdr:rowOff>
    </xdr:to>
    <xdr:cxnSp macro="">
      <xdr:nvCxnSpPr>
        <xdr:cNvPr id="423" name="直線コネクタ 422"/>
        <xdr:cNvCxnSpPr/>
      </xdr:nvCxnSpPr>
      <xdr:spPr>
        <a:xfrm>
          <a:off x="2908300" y="179374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84455</xdr:rowOff>
    </xdr:from>
    <xdr:to>
      <xdr:col>10</xdr:col>
      <xdr:colOff>165100</xdr:colOff>
      <xdr:row>105</xdr:row>
      <xdr:rowOff>14605</xdr:rowOff>
    </xdr:to>
    <xdr:sp textlink="">
      <xdr:nvSpPr>
        <xdr:cNvPr id="424" name="楕円 423"/>
        <xdr:cNvSpPr/>
      </xdr:nvSpPr>
      <xdr:spPr>
        <a:xfrm>
          <a:off x="1968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106680</xdr:rowOff>
    </xdr:from>
    <xdr:to>
      <xdr:col>15</xdr:col>
      <xdr:colOff>50800</xdr:colOff>
      <xdr:row>104</xdr:row>
      <xdr:rowOff>135255</xdr:rowOff>
    </xdr:to>
    <xdr:cxnSp macro="">
      <xdr:nvCxnSpPr>
        <xdr:cNvPr id="425" name="直線コネクタ 424"/>
        <xdr:cNvCxnSpPr/>
      </xdr:nvCxnSpPr>
      <xdr:spPr>
        <a:xfrm flipV="1">
          <a:off x="2019300" y="179374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71120</xdr:rowOff>
    </xdr:from>
    <xdr:to>
      <xdr:col>6</xdr:col>
      <xdr:colOff>38100</xdr:colOff>
      <xdr:row>105</xdr:row>
      <xdr:rowOff>1270</xdr:rowOff>
    </xdr:to>
    <xdr:sp textlink="">
      <xdr:nvSpPr>
        <xdr:cNvPr id="426" name="楕円 425"/>
        <xdr:cNvSpPr/>
      </xdr:nvSpPr>
      <xdr:spPr>
        <a:xfrm>
          <a:off x="1079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121920</xdr:rowOff>
    </xdr:from>
    <xdr:to>
      <xdr:col>10</xdr:col>
      <xdr:colOff>114300</xdr:colOff>
      <xdr:row>104</xdr:row>
      <xdr:rowOff>135255</xdr:rowOff>
    </xdr:to>
    <xdr:cxnSp macro="">
      <xdr:nvCxnSpPr>
        <xdr:cNvPr id="427" name="直線コネクタ 426"/>
        <xdr:cNvCxnSpPr/>
      </xdr:nvCxnSpPr>
      <xdr:spPr>
        <a:xfrm>
          <a:off x="1130300" y="179527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160672</xdr:rowOff>
    </xdr:from>
    <xdr:ext cx="405111" cy="259045"/>
    <xdr:sp textlink="">
      <xdr:nvSpPr>
        <xdr:cNvPr id="428" name="n_1aveValue【市民会館】&#10;有形固定資産減価償却率"/>
        <xdr:cNvSpPr txBox="1"/>
      </xdr:nvSpPr>
      <xdr:spPr>
        <a:xfrm>
          <a:off x="35820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textlink="">
      <xdr:nvSpPr>
        <xdr:cNvPr id="429" name="n_2aveValue【市民会館】&#10;有形固定資産減価償却率"/>
        <xdr:cNvSpPr txBox="1"/>
      </xdr:nvSpPr>
      <xdr:spPr>
        <a:xfrm>
          <a:off x="2705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8272</xdr:rowOff>
    </xdr:from>
    <xdr:ext cx="405111" cy="259045"/>
    <xdr:sp textlink="">
      <xdr:nvSpPr>
        <xdr:cNvPr id="430" name="n_3aveValue【市民会館】&#10;有形固定資産減価償却率"/>
        <xdr:cNvSpPr txBox="1"/>
      </xdr:nvSpPr>
      <xdr:spPr>
        <a:xfrm>
          <a:off x="1816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652</xdr:rowOff>
    </xdr:from>
    <xdr:ext cx="405111" cy="259045"/>
    <xdr:sp textlink="">
      <xdr:nvSpPr>
        <xdr:cNvPr id="431" name="n_4aveValue【市民会館】&#10;有形固定資産減価償却率"/>
        <xdr:cNvSpPr txBox="1"/>
      </xdr:nvSpPr>
      <xdr:spPr>
        <a:xfrm>
          <a:off x="9277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160038</xdr:rowOff>
    </xdr:from>
    <xdr:ext cx="405111" cy="259045"/>
    <xdr:sp textlink="">
      <xdr:nvSpPr>
        <xdr:cNvPr id="432" name="n_1mainValue【市民会館】&#10;有形固定資産減価償却率"/>
        <xdr:cNvSpPr txBox="1"/>
      </xdr:nvSpPr>
      <xdr:spPr>
        <a:xfrm>
          <a:off x="35820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148607</xdr:rowOff>
    </xdr:from>
    <xdr:ext cx="405111" cy="259045"/>
    <xdr:sp textlink="">
      <xdr:nvSpPr>
        <xdr:cNvPr id="433" name="n_2mainValue【市民会館】&#10;有形固定資産減価償却率"/>
        <xdr:cNvSpPr txBox="1"/>
      </xdr:nvSpPr>
      <xdr:spPr>
        <a:xfrm>
          <a:off x="2705744"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5732</xdr:rowOff>
    </xdr:from>
    <xdr:ext cx="405111" cy="259045"/>
    <xdr:sp textlink="">
      <xdr:nvSpPr>
        <xdr:cNvPr id="434" name="n_3mainValue【市民会館】&#10;有形固定資産減価償却率"/>
        <xdr:cNvSpPr txBox="1"/>
      </xdr:nvSpPr>
      <xdr:spPr>
        <a:xfrm>
          <a:off x="1816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163847</xdr:rowOff>
    </xdr:from>
    <xdr:ext cx="405111" cy="259045"/>
    <xdr:sp textlink="">
      <xdr:nvSpPr>
        <xdr:cNvPr id="435" name="n_4mainValue【市民会館】&#10;有形固定資産減価償却率"/>
        <xdr:cNvSpPr txBox="1"/>
      </xdr:nvSpPr>
      <xdr:spPr>
        <a:xfrm>
          <a:off x="927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textlink="">
      <xdr:nvSpPr>
        <xdr:cNvPr id="460" name="【市民会館】&#10;一人当たり面積最小値テキスト"/>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textlink="">
      <xdr:nvSpPr>
        <xdr:cNvPr id="462" name="【市民会館】&#10;一人当たり面積最大値テキスト"/>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86377</xdr:rowOff>
    </xdr:from>
    <xdr:ext cx="469744" cy="259045"/>
    <xdr:sp textlink="">
      <xdr:nvSpPr>
        <xdr:cNvPr id="464" name="【市民会館】&#10;一人当たり面積平均値テキスト"/>
        <xdr:cNvSpPr txBox="1"/>
      </xdr:nvSpPr>
      <xdr:spPr>
        <a:xfrm>
          <a:off x="10515600" y="1791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textlink="">
      <xdr:nvSpPr>
        <xdr:cNvPr id="465" name="フローチャート: 判断 464"/>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textlink="">
      <xdr:nvSpPr>
        <xdr:cNvPr id="466" name="フローチャート: 判断 465"/>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textlink="">
      <xdr:nvSpPr>
        <xdr:cNvPr id="467" name="フローチャート: 判断 466"/>
        <xdr:cNvSpPr/>
      </xdr:nvSpPr>
      <xdr:spPr>
        <a:xfrm>
          <a:off x="869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textlink="">
      <xdr:nvSpPr>
        <xdr:cNvPr id="468" name="フローチャート: 判断 467"/>
        <xdr:cNvSpPr/>
      </xdr:nvSpPr>
      <xdr:spPr>
        <a:xfrm>
          <a:off x="7810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textlink="">
      <xdr:nvSpPr>
        <xdr:cNvPr id="469" name="フローチャート: 判断 468"/>
        <xdr:cNvSpPr/>
      </xdr:nvSpPr>
      <xdr:spPr>
        <a:xfrm>
          <a:off x="6921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116839</xdr:rowOff>
    </xdr:from>
    <xdr:to>
      <xdr:col>55</xdr:col>
      <xdr:colOff>50800</xdr:colOff>
      <xdr:row>106</xdr:row>
      <xdr:rowOff>46989</xdr:rowOff>
    </xdr:to>
    <xdr:sp textlink="">
      <xdr:nvSpPr>
        <xdr:cNvPr id="475" name="楕円 474"/>
        <xdr:cNvSpPr/>
      </xdr:nvSpPr>
      <xdr:spPr>
        <a:xfrm>
          <a:off x="10426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95266</xdr:rowOff>
    </xdr:from>
    <xdr:ext cx="469744" cy="259045"/>
    <xdr:sp textlink="">
      <xdr:nvSpPr>
        <xdr:cNvPr id="476" name="【市民会館】&#10;一人当たり面積該当値テキスト"/>
        <xdr:cNvSpPr txBox="1"/>
      </xdr:nvSpPr>
      <xdr:spPr>
        <a:xfrm>
          <a:off x="10515600" y="18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120650</xdr:rowOff>
    </xdr:from>
    <xdr:to>
      <xdr:col>50</xdr:col>
      <xdr:colOff>165100</xdr:colOff>
      <xdr:row>106</xdr:row>
      <xdr:rowOff>50800</xdr:rowOff>
    </xdr:to>
    <xdr:sp textlink="">
      <xdr:nvSpPr>
        <xdr:cNvPr id="477" name="楕円 476"/>
        <xdr:cNvSpPr/>
      </xdr:nvSpPr>
      <xdr:spPr>
        <a:xfrm>
          <a:off x="9588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167639</xdr:rowOff>
    </xdr:from>
    <xdr:to>
      <xdr:col>55</xdr:col>
      <xdr:colOff>0</xdr:colOff>
      <xdr:row>106</xdr:row>
      <xdr:rowOff>0</xdr:rowOff>
    </xdr:to>
    <xdr:cxnSp macro="">
      <xdr:nvCxnSpPr>
        <xdr:cNvPr id="478" name="直線コネクタ 477"/>
        <xdr:cNvCxnSpPr/>
      </xdr:nvCxnSpPr>
      <xdr:spPr>
        <a:xfrm flipV="1">
          <a:off x="9639300" y="181698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120650</xdr:rowOff>
    </xdr:from>
    <xdr:to>
      <xdr:col>46</xdr:col>
      <xdr:colOff>38100</xdr:colOff>
      <xdr:row>106</xdr:row>
      <xdr:rowOff>50800</xdr:rowOff>
    </xdr:to>
    <xdr:sp textlink="">
      <xdr:nvSpPr>
        <xdr:cNvPr id="479" name="楕円 478"/>
        <xdr:cNvSpPr/>
      </xdr:nvSpPr>
      <xdr:spPr>
        <a:xfrm>
          <a:off x="8699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0</xdr:rowOff>
    </xdr:from>
    <xdr:to>
      <xdr:col>50</xdr:col>
      <xdr:colOff>114300</xdr:colOff>
      <xdr:row>106</xdr:row>
      <xdr:rowOff>0</xdr:rowOff>
    </xdr:to>
    <xdr:cxnSp macro="">
      <xdr:nvCxnSpPr>
        <xdr:cNvPr id="480" name="直線コネクタ 479"/>
        <xdr:cNvCxnSpPr/>
      </xdr:nvCxnSpPr>
      <xdr:spPr>
        <a:xfrm>
          <a:off x="8750300" y="1817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120650</xdr:rowOff>
    </xdr:from>
    <xdr:to>
      <xdr:col>41</xdr:col>
      <xdr:colOff>101600</xdr:colOff>
      <xdr:row>106</xdr:row>
      <xdr:rowOff>50800</xdr:rowOff>
    </xdr:to>
    <xdr:sp textlink="">
      <xdr:nvSpPr>
        <xdr:cNvPr id="481" name="楕円 480"/>
        <xdr:cNvSpPr/>
      </xdr:nvSpPr>
      <xdr:spPr>
        <a:xfrm>
          <a:off x="7810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0</xdr:rowOff>
    </xdr:from>
    <xdr:to>
      <xdr:col>45</xdr:col>
      <xdr:colOff>177800</xdr:colOff>
      <xdr:row>106</xdr:row>
      <xdr:rowOff>0</xdr:rowOff>
    </xdr:to>
    <xdr:cxnSp macro="">
      <xdr:nvCxnSpPr>
        <xdr:cNvPr id="482" name="直線コネクタ 481"/>
        <xdr:cNvCxnSpPr/>
      </xdr:nvCxnSpPr>
      <xdr:spPr>
        <a:xfrm>
          <a:off x="7861300" y="1817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124461</xdr:rowOff>
    </xdr:from>
    <xdr:to>
      <xdr:col>36</xdr:col>
      <xdr:colOff>165100</xdr:colOff>
      <xdr:row>106</xdr:row>
      <xdr:rowOff>54611</xdr:rowOff>
    </xdr:to>
    <xdr:sp textlink="">
      <xdr:nvSpPr>
        <xdr:cNvPr id="483" name="楕円 482"/>
        <xdr:cNvSpPr/>
      </xdr:nvSpPr>
      <xdr:spPr>
        <a:xfrm>
          <a:off x="6921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0</xdr:rowOff>
    </xdr:from>
    <xdr:to>
      <xdr:col>41</xdr:col>
      <xdr:colOff>50800</xdr:colOff>
      <xdr:row>106</xdr:row>
      <xdr:rowOff>3811</xdr:rowOff>
    </xdr:to>
    <xdr:cxnSp macro="">
      <xdr:nvCxnSpPr>
        <xdr:cNvPr id="484" name="直線コネクタ 483"/>
        <xdr:cNvCxnSpPr/>
      </xdr:nvCxnSpPr>
      <xdr:spPr>
        <a:xfrm flipV="1">
          <a:off x="6972300" y="18173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textlink="">
      <xdr:nvSpPr>
        <xdr:cNvPr id="485" name="n_1aveValue【市民会館】&#10;一人当たり面積"/>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91457</xdr:rowOff>
    </xdr:from>
    <xdr:ext cx="469744" cy="259045"/>
    <xdr:sp textlink="">
      <xdr:nvSpPr>
        <xdr:cNvPr id="486" name="n_2aveValue【市民会館】&#10;一人当たり面積"/>
        <xdr:cNvSpPr txBox="1"/>
      </xdr:nvSpPr>
      <xdr:spPr>
        <a:xfrm>
          <a:off x="8515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99077</xdr:rowOff>
    </xdr:from>
    <xdr:ext cx="469744" cy="259045"/>
    <xdr:sp textlink="">
      <xdr:nvSpPr>
        <xdr:cNvPr id="487" name="n_3aveValue【市民会館】&#10;一人当たり面積"/>
        <xdr:cNvSpPr txBox="1"/>
      </xdr:nvSpPr>
      <xdr:spPr>
        <a:xfrm>
          <a:off x="7626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102888</xdr:rowOff>
    </xdr:from>
    <xdr:ext cx="469744" cy="259045"/>
    <xdr:sp textlink="">
      <xdr:nvSpPr>
        <xdr:cNvPr id="488" name="n_4aveValue【市民会館】&#10;一人当たり面積"/>
        <xdr:cNvSpPr txBox="1"/>
      </xdr:nvSpPr>
      <xdr:spPr>
        <a:xfrm>
          <a:off x="67374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67327</xdr:rowOff>
    </xdr:from>
    <xdr:ext cx="469744" cy="259045"/>
    <xdr:sp textlink="">
      <xdr:nvSpPr>
        <xdr:cNvPr id="489" name="n_1mainValue【市民会館】&#10;一人当たり面積"/>
        <xdr:cNvSpPr txBox="1"/>
      </xdr:nvSpPr>
      <xdr:spPr>
        <a:xfrm>
          <a:off x="93917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67327</xdr:rowOff>
    </xdr:from>
    <xdr:ext cx="469744" cy="259045"/>
    <xdr:sp textlink="">
      <xdr:nvSpPr>
        <xdr:cNvPr id="490" name="n_2mainValue【市民会館】&#10;一人当たり面積"/>
        <xdr:cNvSpPr txBox="1"/>
      </xdr:nvSpPr>
      <xdr:spPr>
        <a:xfrm>
          <a:off x="8515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67327</xdr:rowOff>
    </xdr:from>
    <xdr:ext cx="469744" cy="259045"/>
    <xdr:sp textlink="">
      <xdr:nvSpPr>
        <xdr:cNvPr id="491" name="n_3mainValue【市民会館】&#10;一人当たり面積"/>
        <xdr:cNvSpPr txBox="1"/>
      </xdr:nvSpPr>
      <xdr:spPr>
        <a:xfrm>
          <a:off x="7626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71138</xdr:rowOff>
    </xdr:from>
    <xdr:ext cx="469744" cy="259045"/>
    <xdr:sp textlink="">
      <xdr:nvSpPr>
        <xdr:cNvPr id="492" name="n_4mainValue【市民会館】&#10;一人当たり面積"/>
        <xdr:cNvSpPr txBox="1"/>
      </xdr:nvSpPr>
      <xdr:spPr>
        <a:xfrm>
          <a:off x="6737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textlink="">
      <xdr:nvSpPr>
        <xdr:cNvPr id="505" name="テキスト ボックス 5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textlink="">
      <xdr:nvSpPr>
        <xdr:cNvPr id="507" name="テキスト ボックス 5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textlink="">
      <xdr:nvSpPr>
        <xdr:cNvPr id="509" name="テキスト ボックス 5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textlink="">
      <xdr:nvSpPr>
        <xdr:cNvPr id="511" name="テキスト ボックス 5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textlink="">
      <xdr:nvSpPr>
        <xdr:cNvPr id="513" name="テキスト ボックス 5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textlink="">
      <xdr:nvSpPr>
        <xdr:cNvPr id="515" name="テキスト ボックス 5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textlink="">
      <xdr:nvSpPr>
        <xdr:cNvPr id="5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textlink="">
      <xdr:nvSpPr>
        <xdr:cNvPr id="519"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textlink="">
      <xdr:nvSpPr>
        <xdr:cNvPr id="521"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textlink="">
      <xdr:nvSpPr>
        <xdr:cNvPr id="523" name="【一般廃棄物処理施設】&#10;有形固定資産減価償却率平均値テキスト"/>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textlink="">
      <xdr:nvSpPr>
        <xdr:cNvPr id="524" name="フローチャート: 判断 523"/>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22134</xdr:rowOff>
    </xdr:from>
    <xdr:to>
      <xdr:col>81</xdr:col>
      <xdr:colOff>101600</xdr:colOff>
      <xdr:row>38</xdr:row>
      <xdr:rowOff>123734</xdr:rowOff>
    </xdr:to>
    <xdr:sp textlink="">
      <xdr:nvSpPr>
        <xdr:cNvPr id="525" name="フローチャート: 判断 524"/>
        <xdr:cNvSpPr/>
      </xdr:nvSpPr>
      <xdr:spPr>
        <a:xfrm>
          <a:off x="15430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textlink="">
      <xdr:nvSpPr>
        <xdr:cNvPr id="526" name="フローチャート: 判断 525"/>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15603</xdr:rowOff>
    </xdr:from>
    <xdr:to>
      <xdr:col>72</xdr:col>
      <xdr:colOff>38100</xdr:colOff>
      <xdr:row>38</xdr:row>
      <xdr:rowOff>117203</xdr:rowOff>
    </xdr:to>
    <xdr:sp textlink="">
      <xdr:nvSpPr>
        <xdr:cNvPr id="527" name="フローチャート: 判断 526"/>
        <xdr:cNvSpPr/>
      </xdr:nvSpPr>
      <xdr:spPr>
        <a:xfrm>
          <a:off x="13652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142966</xdr:rowOff>
    </xdr:from>
    <xdr:to>
      <xdr:col>67</xdr:col>
      <xdr:colOff>101600</xdr:colOff>
      <xdr:row>38</xdr:row>
      <xdr:rowOff>73116</xdr:rowOff>
    </xdr:to>
    <xdr:sp textlink="">
      <xdr:nvSpPr>
        <xdr:cNvPr id="528" name="フローチャート: 判断 527"/>
        <xdr:cNvSpPr/>
      </xdr:nvSpPr>
      <xdr:spPr>
        <a:xfrm>
          <a:off x="12763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textlink="">
      <xdr:nvSpPr>
        <xdr:cNvPr id="534" name="楕円 533"/>
        <xdr:cNvSpPr/>
      </xdr:nvSpPr>
      <xdr:spPr>
        <a:xfrm>
          <a:off x="16268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36847</xdr:rowOff>
    </xdr:from>
    <xdr:ext cx="405111" cy="259045"/>
    <xdr:sp textlink="">
      <xdr:nvSpPr>
        <xdr:cNvPr id="535" name="【一般廃棄物処理施設】&#10;有形固定資産減価償却率該当値テキスト"/>
        <xdr:cNvSpPr txBox="1"/>
      </xdr:nvSpPr>
      <xdr:spPr>
        <a:xfrm>
          <a:off x="16357600"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139700</xdr:rowOff>
    </xdr:from>
    <xdr:to>
      <xdr:col>81</xdr:col>
      <xdr:colOff>101600</xdr:colOff>
      <xdr:row>37</xdr:row>
      <xdr:rowOff>69850</xdr:rowOff>
    </xdr:to>
    <xdr:sp textlink="">
      <xdr:nvSpPr>
        <xdr:cNvPr id="536" name="楕円 535"/>
        <xdr:cNvSpPr/>
      </xdr:nvSpPr>
      <xdr:spPr>
        <a:xfrm>
          <a:off x="15430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19050</xdr:rowOff>
    </xdr:from>
    <xdr:to>
      <xdr:col>85</xdr:col>
      <xdr:colOff>127000</xdr:colOff>
      <xdr:row>37</xdr:row>
      <xdr:rowOff>64770</xdr:rowOff>
    </xdr:to>
    <xdr:cxnSp macro="">
      <xdr:nvCxnSpPr>
        <xdr:cNvPr id="537" name="直線コネクタ 536"/>
        <xdr:cNvCxnSpPr/>
      </xdr:nvCxnSpPr>
      <xdr:spPr>
        <a:xfrm>
          <a:off x="15481300" y="6362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98878</xdr:rowOff>
    </xdr:from>
    <xdr:to>
      <xdr:col>76</xdr:col>
      <xdr:colOff>165100</xdr:colOff>
      <xdr:row>37</xdr:row>
      <xdr:rowOff>29028</xdr:rowOff>
    </xdr:to>
    <xdr:sp textlink="">
      <xdr:nvSpPr>
        <xdr:cNvPr id="538" name="楕円 537"/>
        <xdr:cNvSpPr/>
      </xdr:nvSpPr>
      <xdr:spPr>
        <a:xfrm>
          <a:off x="14541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149678</xdr:rowOff>
    </xdr:from>
    <xdr:to>
      <xdr:col>81</xdr:col>
      <xdr:colOff>50800</xdr:colOff>
      <xdr:row>37</xdr:row>
      <xdr:rowOff>19050</xdr:rowOff>
    </xdr:to>
    <xdr:cxnSp macro="">
      <xdr:nvCxnSpPr>
        <xdr:cNvPr id="539" name="直線コネクタ 538"/>
        <xdr:cNvCxnSpPr/>
      </xdr:nvCxnSpPr>
      <xdr:spPr>
        <a:xfrm>
          <a:off x="14592300" y="632187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54792</xdr:rowOff>
    </xdr:from>
    <xdr:to>
      <xdr:col>72</xdr:col>
      <xdr:colOff>38100</xdr:colOff>
      <xdr:row>36</xdr:row>
      <xdr:rowOff>156392</xdr:rowOff>
    </xdr:to>
    <xdr:sp textlink="">
      <xdr:nvSpPr>
        <xdr:cNvPr id="540" name="楕円 539"/>
        <xdr:cNvSpPr/>
      </xdr:nvSpPr>
      <xdr:spPr>
        <a:xfrm>
          <a:off x="13652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105592</xdr:rowOff>
    </xdr:from>
    <xdr:to>
      <xdr:col>76</xdr:col>
      <xdr:colOff>114300</xdr:colOff>
      <xdr:row>36</xdr:row>
      <xdr:rowOff>149678</xdr:rowOff>
    </xdr:to>
    <xdr:cxnSp macro="">
      <xdr:nvCxnSpPr>
        <xdr:cNvPr id="541" name="直線コネクタ 540"/>
        <xdr:cNvCxnSpPr/>
      </xdr:nvCxnSpPr>
      <xdr:spPr>
        <a:xfrm>
          <a:off x="13703300" y="6277792"/>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10704</xdr:rowOff>
    </xdr:from>
    <xdr:to>
      <xdr:col>67</xdr:col>
      <xdr:colOff>101600</xdr:colOff>
      <xdr:row>36</xdr:row>
      <xdr:rowOff>112304</xdr:rowOff>
    </xdr:to>
    <xdr:sp textlink="">
      <xdr:nvSpPr>
        <xdr:cNvPr id="542" name="楕円 541"/>
        <xdr:cNvSpPr/>
      </xdr:nvSpPr>
      <xdr:spPr>
        <a:xfrm>
          <a:off x="12763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61504</xdr:rowOff>
    </xdr:from>
    <xdr:to>
      <xdr:col>71</xdr:col>
      <xdr:colOff>177800</xdr:colOff>
      <xdr:row>36</xdr:row>
      <xdr:rowOff>105592</xdr:rowOff>
    </xdr:to>
    <xdr:cxnSp macro="">
      <xdr:nvCxnSpPr>
        <xdr:cNvPr id="543" name="直線コネクタ 542"/>
        <xdr:cNvCxnSpPr/>
      </xdr:nvCxnSpPr>
      <xdr:spPr>
        <a:xfrm>
          <a:off x="12814300" y="623370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114861</xdr:rowOff>
    </xdr:from>
    <xdr:ext cx="405111" cy="259045"/>
    <xdr:sp textlink="">
      <xdr:nvSpPr>
        <xdr:cNvPr id="544" name="n_1aveValue【一般廃棄物処理施設】&#10;有形固定資産減価償却率"/>
        <xdr:cNvSpPr txBox="1"/>
      </xdr:nvSpPr>
      <xdr:spPr>
        <a:xfrm>
          <a:off x="152660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149151</xdr:rowOff>
    </xdr:from>
    <xdr:ext cx="405111" cy="259045"/>
    <xdr:sp textlink="">
      <xdr:nvSpPr>
        <xdr:cNvPr id="545" name="n_2aveValue【一般廃棄物処理施設】&#10;有形固定資産減価償却率"/>
        <xdr:cNvSpPr txBox="1"/>
      </xdr:nvSpPr>
      <xdr:spPr>
        <a:xfrm>
          <a:off x="14389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108330</xdr:rowOff>
    </xdr:from>
    <xdr:ext cx="405111" cy="259045"/>
    <xdr:sp textlink="">
      <xdr:nvSpPr>
        <xdr:cNvPr id="546" name="n_3aveValue【一般廃棄物処理施設】&#10;有形固定資産減価償却率"/>
        <xdr:cNvSpPr txBox="1"/>
      </xdr:nvSpPr>
      <xdr:spPr>
        <a:xfrm>
          <a:off x="13500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64243</xdr:rowOff>
    </xdr:from>
    <xdr:ext cx="405111" cy="259045"/>
    <xdr:sp textlink="">
      <xdr:nvSpPr>
        <xdr:cNvPr id="547" name="n_4aveValue【一般廃棄物処理施設】&#10;有形固定資産減価償却率"/>
        <xdr:cNvSpPr txBox="1"/>
      </xdr:nvSpPr>
      <xdr:spPr>
        <a:xfrm>
          <a:off x="12611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86377</xdr:rowOff>
    </xdr:from>
    <xdr:ext cx="405111" cy="259045"/>
    <xdr:sp textlink="">
      <xdr:nvSpPr>
        <xdr:cNvPr id="548" name="n_1mainValue【一般廃棄物処理施設】&#10;有形固定資産減価償却率"/>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45555</xdr:rowOff>
    </xdr:from>
    <xdr:ext cx="405111" cy="259045"/>
    <xdr:sp textlink="">
      <xdr:nvSpPr>
        <xdr:cNvPr id="549" name="n_2mainValue【一般廃棄物処理施設】&#10;有形固定資産減価償却率"/>
        <xdr:cNvSpPr txBox="1"/>
      </xdr:nvSpPr>
      <xdr:spPr>
        <a:xfrm>
          <a:off x="14389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1469</xdr:rowOff>
    </xdr:from>
    <xdr:ext cx="405111" cy="259045"/>
    <xdr:sp textlink="">
      <xdr:nvSpPr>
        <xdr:cNvPr id="550" name="n_3mainValue【一般廃棄物処理施設】&#10;有形固定資産減価償却率"/>
        <xdr:cNvSpPr txBox="1"/>
      </xdr:nvSpPr>
      <xdr:spPr>
        <a:xfrm>
          <a:off x="13500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128831</xdr:rowOff>
    </xdr:from>
    <xdr:ext cx="405111" cy="259045"/>
    <xdr:sp textlink="">
      <xdr:nvSpPr>
        <xdr:cNvPr id="551" name="n_4mainValue【一般廃棄物処理施設】&#10;有形固定資産減価償却率"/>
        <xdr:cNvSpPr txBox="1"/>
      </xdr:nvSpPr>
      <xdr:spPr>
        <a:xfrm>
          <a:off x="12611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textlink="">
      <xdr:nvSpPr>
        <xdr:cNvPr id="563" name="テキスト ボックス 56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textlink="">
      <xdr:nvSpPr>
        <xdr:cNvPr id="565" name="テキスト ボックス 56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textlink="">
      <xdr:nvSpPr>
        <xdr:cNvPr id="567" name="テキスト ボックス 56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textlink="">
      <xdr:nvSpPr>
        <xdr:cNvPr id="569" name="テキスト ボックス 56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textlink="">
      <xdr:nvSpPr>
        <xdr:cNvPr id="574" name="【一般廃棄物処理施設】&#10;一人当たり有形固定資産（償却資産）額最小値テキスト"/>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textlink="">
      <xdr:nvSpPr>
        <xdr:cNvPr id="576" name="【一般廃棄物処理施設】&#10;一人当たり有形固定資産（償却資産）額最大値テキスト"/>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9382</xdr:rowOff>
    </xdr:from>
    <xdr:ext cx="534377" cy="259045"/>
    <xdr:sp textlink="">
      <xdr:nvSpPr>
        <xdr:cNvPr id="578" name="【一般廃棄物処理施設】&#10;一人当たり有形固定資産（償却資産）額平均値テキスト"/>
        <xdr:cNvSpPr txBox="1"/>
      </xdr:nvSpPr>
      <xdr:spPr>
        <a:xfrm>
          <a:off x="22199600" y="6695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textlink="">
      <xdr:nvSpPr>
        <xdr:cNvPr id="579" name="フローチャート: 判断 578"/>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textlink="">
      <xdr:nvSpPr>
        <xdr:cNvPr id="580" name="フローチャート: 判断 579"/>
        <xdr:cNvSpPr/>
      </xdr:nvSpPr>
      <xdr:spPr>
        <a:xfrm>
          <a:off x="21272500" y="668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textlink="">
      <xdr:nvSpPr>
        <xdr:cNvPr id="581" name="フローチャート: 判断 580"/>
        <xdr:cNvSpPr/>
      </xdr:nvSpPr>
      <xdr:spPr>
        <a:xfrm>
          <a:off x="20383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textlink="">
      <xdr:nvSpPr>
        <xdr:cNvPr id="582" name="フローチャート: 判断 581"/>
        <xdr:cNvSpPr/>
      </xdr:nvSpPr>
      <xdr:spPr>
        <a:xfrm>
          <a:off x="19494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textlink="">
      <xdr:nvSpPr>
        <xdr:cNvPr id="583" name="フローチャート: 判断 582"/>
        <xdr:cNvSpPr/>
      </xdr:nvSpPr>
      <xdr:spPr>
        <a:xfrm>
          <a:off x="18605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91781</xdr:rowOff>
    </xdr:from>
    <xdr:to>
      <xdr:col>116</xdr:col>
      <xdr:colOff>114300</xdr:colOff>
      <xdr:row>37</xdr:row>
      <xdr:rowOff>21931</xdr:rowOff>
    </xdr:to>
    <xdr:sp textlink="">
      <xdr:nvSpPr>
        <xdr:cNvPr id="589" name="楕円 588"/>
        <xdr:cNvSpPr/>
      </xdr:nvSpPr>
      <xdr:spPr>
        <a:xfrm>
          <a:off x="22110700" y="626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114658</xdr:rowOff>
    </xdr:from>
    <xdr:ext cx="599010" cy="259045"/>
    <xdr:sp textlink="">
      <xdr:nvSpPr>
        <xdr:cNvPr id="590" name="【一般廃棄物処理施設】&#10;一人当たり有形固定資産（償却資産）額該当値テキスト"/>
        <xdr:cNvSpPr txBox="1"/>
      </xdr:nvSpPr>
      <xdr:spPr>
        <a:xfrm>
          <a:off x="22199600" y="6115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98840</xdr:rowOff>
    </xdr:from>
    <xdr:to>
      <xdr:col>112</xdr:col>
      <xdr:colOff>38100</xdr:colOff>
      <xdr:row>37</xdr:row>
      <xdr:rowOff>28990</xdr:rowOff>
    </xdr:to>
    <xdr:sp textlink="">
      <xdr:nvSpPr>
        <xdr:cNvPr id="591" name="楕円 590"/>
        <xdr:cNvSpPr/>
      </xdr:nvSpPr>
      <xdr:spPr>
        <a:xfrm>
          <a:off x="21272500" y="627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142581</xdr:rowOff>
    </xdr:from>
    <xdr:to>
      <xdr:col>116</xdr:col>
      <xdr:colOff>63500</xdr:colOff>
      <xdr:row>36</xdr:row>
      <xdr:rowOff>149640</xdr:rowOff>
    </xdr:to>
    <xdr:cxnSp macro="">
      <xdr:nvCxnSpPr>
        <xdr:cNvPr id="592" name="直線コネクタ 591"/>
        <xdr:cNvCxnSpPr/>
      </xdr:nvCxnSpPr>
      <xdr:spPr>
        <a:xfrm flipV="1">
          <a:off x="21323300" y="6314781"/>
          <a:ext cx="838200" cy="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105424</xdr:rowOff>
    </xdr:from>
    <xdr:to>
      <xdr:col>107</xdr:col>
      <xdr:colOff>101600</xdr:colOff>
      <xdr:row>37</xdr:row>
      <xdr:rowOff>35574</xdr:rowOff>
    </xdr:to>
    <xdr:sp textlink="">
      <xdr:nvSpPr>
        <xdr:cNvPr id="593" name="楕円 592"/>
        <xdr:cNvSpPr/>
      </xdr:nvSpPr>
      <xdr:spPr>
        <a:xfrm>
          <a:off x="20383500" y="627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149640</xdr:rowOff>
    </xdr:from>
    <xdr:to>
      <xdr:col>111</xdr:col>
      <xdr:colOff>177800</xdr:colOff>
      <xdr:row>36</xdr:row>
      <xdr:rowOff>156224</xdr:rowOff>
    </xdr:to>
    <xdr:cxnSp macro="">
      <xdr:nvCxnSpPr>
        <xdr:cNvPr id="594" name="直線コネクタ 593"/>
        <xdr:cNvCxnSpPr/>
      </xdr:nvCxnSpPr>
      <xdr:spPr>
        <a:xfrm flipV="1">
          <a:off x="20434300" y="6321840"/>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108898</xdr:rowOff>
    </xdr:from>
    <xdr:to>
      <xdr:col>102</xdr:col>
      <xdr:colOff>165100</xdr:colOff>
      <xdr:row>37</xdr:row>
      <xdr:rowOff>39048</xdr:rowOff>
    </xdr:to>
    <xdr:sp textlink="">
      <xdr:nvSpPr>
        <xdr:cNvPr id="595" name="楕円 594"/>
        <xdr:cNvSpPr/>
      </xdr:nvSpPr>
      <xdr:spPr>
        <a:xfrm>
          <a:off x="19494500" y="628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156224</xdr:rowOff>
    </xdr:from>
    <xdr:to>
      <xdr:col>107</xdr:col>
      <xdr:colOff>50800</xdr:colOff>
      <xdr:row>36</xdr:row>
      <xdr:rowOff>159698</xdr:rowOff>
    </xdr:to>
    <xdr:cxnSp macro="">
      <xdr:nvCxnSpPr>
        <xdr:cNvPr id="596" name="直線コネクタ 595"/>
        <xdr:cNvCxnSpPr/>
      </xdr:nvCxnSpPr>
      <xdr:spPr>
        <a:xfrm flipV="1">
          <a:off x="19545300" y="6328424"/>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111491</xdr:rowOff>
    </xdr:from>
    <xdr:to>
      <xdr:col>98</xdr:col>
      <xdr:colOff>38100</xdr:colOff>
      <xdr:row>37</xdr:row>
      <xdr:rowOff>41641</xdr:rowOff>
    </xdr:to>
    <xdr:sp textlink="">
      <xdr:nvSpPr>
        <xdr:cNvPr id="597" name="楕円 596"/>
        <xdr:cNvSpPr/>
      </xdr:nvSpPr>
      <xdr:spPr>
        <a:xfrm>
          <a:off x="18605500" y="628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159698</xdr:rowOff>
    </xdr:from>
    <xdr:to>
      <xdr:col>102</xdr:col>
      <xdr:colOff>114300</xdr:colOff>
      <xdr:row>36</xdr:row>
      <xdr:rowOff>162291</xdr:rowOff>
    </xdr:to>
    <xdr:cxnSp macro="">
      <xdr:nvCxnSpPr>
        <xdr:cNvPr id="598" name="直線コネクタ 597"/>
        <xdr:cNvCxnSpPr/>
      </xdr:nvCxnSpPr>
      <xdr:spPr>
        <a:xfrm flipV="1">
          <a:off x="18656300" y="6331898"/>
          <a:ext cx="889000" cy="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94554</xdr:rowOff>
    </xdr:from>
    <xdr:ext cx="534377" cy="259045"/>
    <xdr:sp textlink="">
      <xdr:nvSpPr>
        <xdr:cNvPr id="599" name="n_1aveValue【一般廃棄物処理施設】&#10;一人当たり有形固定資産（償却資産）額"/>
        <xdr:cNvSpPr txBox="1"/>
      </xdr:nvSpPr>
      <xdr:spPr>
        <a:xfrm>
          <a:off x="21043411" y="678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106729</xdr:rowOff>
    </xdr:from>
    <xdr:ext cx="534377" cy="259045"/>
    <xdr:sp textlink="">
      <xdr:nvSpPr>
        <xdr:cNvPr id="600" name="n_2aveValue【一般廃棄物処理施設】&#10;一人当たり有形固定資産（償却資産）額"/>
        <xdr:cNvSpPr txBox="1"/>
      </xdr:nvSpPr>
      <xdr:spPr>
        <a:xfrm>
          <a:off x="20167111" y="67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123979</xdr:rowOff>
    </xdr:from>
    <xdr:ext cx="534377" cy="259045"/>
    <xdr:sp textlink="">
      <xdr:nvSpPr>
        <xdr:cNvPr id="601" name="n_3aveValue【一般廃棄物処理施設】&#10;一人当たり有形固定資産（償却資産）額"/>
        <xdr:cNvSpPr txBox="1"/>
      </xdr:nvSpPr>
      <xdr:spPr>
        <a:xfrm>
          <a:off x="19278111" y="681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157515</xdr:rowOff>
    </xdr:from>
    <xdr:ext cx="534377" cy="259045"/>
    <xdr:sp textlink="">
      <xdr:nvSpPr>
        <xdr:cNvPr id="602" name="n_4aveValue【一般廃棄物処理施設】&#10;一人当たり有形固定資産（償却資産）額"/>
        <xdr:cNvSpPr txBox="1"/>
      </xdr:nvSpPr>
      <xdr:spPr>
        <a:xfrm>
          <a:off x="18389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45517</xdr:rowOff>
    </xdr:from>
    <xdr:ext cx="599010" cy="259045"/>
    <xdr:sp textlink="">
      <xdr:nvSpPr>
        <xdr:cNvPr id="603" name="n_1mainValue【一般廃棄物処理施設】&#10;一人当たり有形固定資産（償却資産）額"/>
        <xdr:cNvSpPr txBox="1"/>
      </xdr:nvSpPr>
      <xdr:spPr>
        <a:xfrm>
          <a:off x="21011095" y="6046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52101</xdr:rowOff>
    </xdr:from>
    <xdr:ext cx="599010" cy="259045"/>
    <xdr:sp textlink="">
      <xdr:nvSpPr>
        <xdr:cNvPr id="604" name="n_2mainValue【一般廃棄物処理施設】&#10;一人当たり有形固定資産（償却資産）額"/>
        <xdr:cNvSpPr txBox="1"/>
      </xdr:nvSpPr>
      <xdr:spPr>
        <a:xfrm>
          <a:off x="20134795" y="6052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55575</xdr:rowOff>
    </xdr:from>
    <xdr:ext cx="599010" cy="259045"/>
    <xdr:sp textlink="">
      <xdr:nvSpPr>
        <xdr:cNvPr id="605" name="n_3mainValue【一般廃棄物処理施設】&#10;一人当たり有形固定資産（償却資産）額"/>
        <xdr:cNvSpPr txBox="1"/>
      </xdr:nvSpPr>
      <xdr:spPr>
        <a:xfrm>
          <a:off x="19245795" y="605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58168</xdr:rowOff>
    </xdr:from>
    <xdr:ext cx="599010" cy="259045"/>
    <xdr:sp textlink="">
      <xdr:nvSpPr>
        <xdr:cNvPr id="606" name="n_4mainValue【一般廃棄物処理施設】&#10;一人当たり有形固定資産（償却資産）額"/>
        <xdr:cNvSpPr txBox="1"/>
      </xdr:nvSpPr>
      <xdr:spPr>
        <a:xfrm>
          <a:off x="18356795" y="605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textlink="">
      <xdr:nvSpPr>
        <xdr:cNvPr id="619" name="テキスト ボックス 6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textlink="">
      <xdr:nvSpPr>
        <xdr:cNvPr id="621" name="テキスト ボックス 6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textlink="">
      <xdr:nvSpPr>
        <xdr:cNvPr id="623" name="テキスト ボックス 6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textlink="">
      <xdr:nvSpPr>
        <xdr:cNvPr id="625" name="テキスト ボックス 6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textlink="">
      <xdr:nvSpPr>
        <xdr:cNvPr id="627" name="テキスト ボックス 6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textlink="">
      <xdr:nvSpPr>
        <xdr:cNvPr id="629" name="テキスト ボックス 6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2" name="直線コネクタ 631"/>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textlink="">
      <xdr:nvSpPr>
        <xdr:cNvPr id="633"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textlink="">
      <xdr:nvSpPr>
        <xdr:cNvPr id="635" name="【保健センター・保健所】&#10;有形固定資産減価償却率最大値テキスト"/>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6" name="直線コネクタ 635"/>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textlink="">
      <xdr:nvSpPr>
        <xdr:cNvPr id="637" name="【保健センター・保健所】&#10;有形固定資産減価償却率平均値テキスト"/>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textlink="">
      <xdr:nvSpPr>
        <xdr:cNvPr id="638" name="フローチャート: 判断 637"/>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65133</xdr:rowOff>
    </xdr:from>
    <xdr:to>
      <xdr:col>81</xdr:col>
      <xdr:colOff>101600</xdr:colOff>
      <xdr:row>59</xdr:row>
      <xdr:rowOff>166733</xdr:rowOff>
    </xdr:to>
    <xdr:sp textlink="">
      <xdr:nvSpPr>
        <xdr:cNvPr id="639" name="フローチャート: 判断 638"/>
        <xdr:cNvSpPr/>
      </xdr:nvSpPr>
      <xdr:spPr>
        <a:xfrm>
          <a:off x="15430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92891</xdr:rowOff>
    </xdr:from>
    <xdr:to>
      <xdr:col>76</xdr:col>
      <xdr:colOff>165100</xdr:colOff>
      <xdr:row>60</xdr:row>
      <xdr:rowOff>23041</xdr:rowOff>
    </xdr:to>
    <xdr:sp textlink="">
      <xdr:nvSpPr>
        <xdr:cNvPr id="640" name="フローチャート: 判断 639"/>
        <xdr:cNvSpPr/>
      </xdr:nvSpPr>
      <xdr:spPr>
        <a:xfrm>
          <a:off x="14541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textlink="">
      <xdr:nvSpPr>
        <xdr:cNvPr id="641" name="フローチャート: 判断 640"/>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textlink="">
      <xdr:nvSpPr>
        <xdr:cNvPr id="642" name="フローチャート: 判断 641"/>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50437</xdr:rowOff>
    </xdr:from>
    <xdr:to>
      <xdr:col>85</xdr:col>
      <xdr:colOff>177800</xdr:colOff>
      <xdr:row>58</xdr:row>
      <xdr:rowOff>152037</xdr:rowOff>
    </xdr:to>
    <xdr:sp textlink="">
      <xdr:nvSpPr>
        <xdr:cNvPr id="648" name="楕円 647"/>
        <xdr:cNvSpPr/>
      </xdr:nvSpPr>
      <xdr:spPr>
        <a:xfrm>
          <a:off x="162687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73314</xdr:rowOff>
    </xdr:from>
    <xdr:ext cx="405111" cy="259045"/>
    <xdr:sp textlink="">
      <xdr:nvSpPr>
        <xdr:cNvPr id="649" name="【保健センター・保健所】&#10;有形固定資産減価償却率該当値テキスト"/>
        <xdr:cNvSpPr txBox="1"/>
      </xdr:nvSpPr>
      <xdr:spPr>
        <a:xfrm>
          <a:off x="16357600" y="98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19413</xdr:rowOff>
    </xdr:from>
    <xdr:to>
      <xdr:col>81</xdr:col>
      <xdr:colOff>101600</xdr:colOff>
      <xdr:row>59</xdr:row>
      <xdr:rowOff>121013</xdr:rowOff>
    </xdr:to>
    <xdr:sp textlink="">
      <xdr:nvSpPr>
        <xdr:cNvPr id="650" name="楕円 649"/>
        <xdr:cNvSpPr/>
      </xdr:nvSpPr>
      <xdr:spPr>
        <a:xfrm>
          <a:off x="15430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101237</xdr:rowOff>
    </xdr:from>
    <xdr:to>
      <xdr:col>85</xdr:col>
      <xdr:colOff>127000</xdr:colOff>
      <xdr:row>59</xdr:row>
      <xdr:rowOff>70213</xdr:rowOff>
    </xdr:to>
    <xdr:cxnSp macro="">
      <xdr:nvCxnSpPr>
        <xdr:cNvPr id="651" name="直線コネクタ 650"/>
        <xdr:cNvCxnSpPr/>
      </xdr:nvCxnSpPr>
      <xdr:spPr>
        <a:xfrm flipV="1">
          <a:off x="15481300" y="10045337"/>
          <a:ext cx="8382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153307</xdr:rowOff>
    </xdr:from>
    <xdr:to>
      <xdr:col>76</xdr:col>
      <xdr:colOff>165100</xdr:colOff>
      <xdr:row>59</xdr:row>
      <xdr:rowOff>83457</xdr:rowOff>
    </xdr:to>
    <xdr:sp textlink="">
      <xdr:nvSpPr>
        <xdr:cNvPr id="652" name="楕円 651"/>
        <xdr:cNvSpPr/>
      </xdr:nvSpPr>
      <xdr:spPr>
        <a:xfrm>
          <a:off x="145415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32657</xdr:rowOff>
    </xdr:from>
    <xdr:to>
      <xdr:col>81</xdr:col>
      <xdr:colOff>50800</xdr:colOff>
      <xdr:row>59</xdr:row>
      <xdr:rowOff>70213</xdr:rowOff>
    </xdr:to>
    <xdr:cxnSp macro="">
      <xdr:nvCxnSpPr>
        <xdr:cNvPr id="653" name="直線コネクタ 652"/>
        <xdr:cNvCxnSpPr/>
      </xdr:nvCxnSpPr>
      <xdr:spPr>
        <a:xfrm>
          <a:off x="14592300" y="1014820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117384</xdr:rowOff>
    </xdr:from>
    <xdr:to>
      <xdr:col>72</xdr:col>
      <xdr:colOff>38100</xdr:colOff>
      <xdr:row>59</xdr:row>
      <xdr:rowOff>47534</xdr:rowOff>
    </xdr:to>
    <xdr:sp textlink="">
      <xdr:nvSpPr>
        <xdr:cNvPr id="654" name="楕円 653"/>
        <xdr:cNvSpPr/>
      </xdr:nvSpPr>
      <xdr:spPr>
        <a:xfrm>
          <a:off x="13652500"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168184</xdr:rowOff>
    </xdr:from>
    <xdr:to>
      <xdr:col>76</xdr:col>
      <xdr:colOff>114300</xdr:colOff>
      <xdr:row>59</xdr:row>
      <xdr:rowOff>32657</xdr:rowOff>
    </xdr:to>
    <xdr:cxnSp macro="">
      <xdr:nvCxnSpPr>
        <xdr:cNvPr id="655" name="直線コネクタ 654"/>
        <xdr:cNvCxnSpPr/>
      </xdr:nvCxnSpPr>
      <xdr:spPr>
        <a:xfrm>
          <a:off x="13703300" y="101122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128815</xdr:rowOff>
    </xdr:from>
    <xdr:to>
      <xdr:col>67</xdr:col>
      <xdr:colOff>101600</xdr:colOff>
      <xdr:row>59</xdr:row>
      <xdr:rowOff>58965</xdr:rowOff>
    </xdr:to>
    <xdr:sp textlink="">
      <xdr:nvSpPr>
        <xdr:cNvPr id="656" name="楕円 655"/>
        <xdr:cNvSpPr/>
      </xdr:nvSpPr>
      <xdr:spPr>
        <a:xfrm>
          <a:off x="12763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168184</xdr:rowOff>
    </xdr:from>
    <xdr:to>
      <xdr:col>71</xdr:col>
      <xdr:colOff>177800</xdr:colOff>
      <xdr:row>59</xdr:row>
      <xdr:rowOff>8165</xdr:rowOff>
    </xdr:to>
    <xdr:cxnSp macro="">
      <xdr:nvCxnSpPr>
        <xdr:cNvPr id="657" name="直線コネクタ 656"/>
        <xdr:cNvCxnSpPr/>
      </xdr:nvCxnSpPr>
      <xdr:spPr>
        <a:xfrm flipV="1">
          <a:off x="12814300" y="1011228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157860</xdr:rowOff>
    </xdr:from>
    <xdr:ext cx="405111" cy="259045"/>
    <xdr:sp textlink="">
      <xdr:nvSpPr>
        <xdr:cNvPr id="658" name="n_1aveValue【保健センター・保健所】&#10;有形固定資産減価償却率"/>
        <xdr:cNvSpPr txBox="1"/>
      </xdr:nvSpPr>
      <xdr:spPr>
        <a:xfrm>
          <a:off x="152660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14168</xdr:rowOff>
    </xdr:from>
    <xdr:ext cx="405111" cy="259045"/>
    <xdr:sp textlink="">
      <xdr:nvSpPr>
        <xdr:cNvPr id="659" name="n_2aveValue【保健センター・保健所】&#10;有形固定資産減価償却率"/>
        <xdr:cNvSpPr txBox="1"/>
      </xdr:nvSpPr>
      <xdr:spPr>
        <a:xfrm>
          <a:off x="14389744" y="1030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170923</xdr:rowOff>
    </xdr:from>
    <xdr:ext cx="405111" cy="259045"/>
    <xdr:sp textlink="">
      <xdr:nvSpPr>
        <xdr:cNvPr id="660" name="n_3aveValue【保健センター・保健所】&#10;有形固定資産減価償却率"/>
        <xdr:cNvSpPr txBox="1"/>
      </xdr:nvSpPr>
      <xdr:spPr>
        <a:xfrm>
          <a:off x="13500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148062</xdr:rowOff>
    </xdr:from>
    <xdr:ext cx="405111" cy="259045"/>
    <xdr:sp textlink="">
      <xdr:nvSpPr>
        <xdr:cNvPr id="661" name="n_4aveValue【保健センター・保健所】&#10;有形固定資産減価償却率"/>
        <xdr:cNvSpPr txBox="1"/>
      </xdr:nvSpPr>
      <xdr:spPr>
        <a:xfrm>
          <a:off x="12611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137540</xdr:rowOff>
    </xdr:from>
    <xdr:ext cx="405111" cy="259045"/>
    <xdr:sp textlink="">
      <xdr:nvSpPr>
        <xdr:cNvPr id="662" name="n_1mainValue【保健センター・保健所】&#10;有形固定資産減価償却率"/>
        <xdr:cNvSpPr txBox="1"/>
      </xdr:nvSpPr>
      <xdr:spPr>
        <a:xfrm>
          <a:off x="152660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99984</xdr:rowOff>
    </xdr:from>
    <xdr:ext cx="405111" cy="259045"/>
    <xdr:sp textlink="">
      <xdr:nvSpPr>
        <xdr:cNvPr id="663" name="n_2mainValue【保健センター・保健所】&#10;有形固定資産減価償却率"/>
        <xdr:cNvSpPr txBox="1"/>
      </xdr:nvSpPr>
      <xdr:spPr>
        <a:xfrm>
          <a:off x="14389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64061</xdr:rowOff>
    </xdr:from>
    <xdr:ext cx="405111" cy="259045"/>
    <xdr:sp textlink="">
      <xdr:nvSpPr>
        <xdr:cNvPr id="664" name="n_3mainValue【保健センター・保健所】&#10;有形固定資産減価償却率"/>
        <xdr:cNvSpPr txBox="1"/>
      </xdr:nvSpPr>
      <xdr:spPr>
        <a:xfrm>
          <a:off x="13500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75492</xdr:rowOff>
    </xdr:from>
    <xdr:ext cx="405111" cy="259045"/>
    <xdr:sp textlink="">
      <xdr:nvSpPr>
        <xdr:cNvPr id="665" name="n_4mainValue【保健センター・保健所】&#10;有形固定資産減価償却率"/>
        <xdr:cNvSpPr txBox="1"/>
      </xdr:nvSpPr>
      <xdr:spPr>
        <a:xfrm>
          <a:off x="12611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textlink="">
      <xdr:nvSpPr>
        <xdr:cNvPr id="677" name="テキスト ボックス 6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textlink="">
      <xdr:nvSpPr>
        <xdr:cNvPr id="679" name="テキスト ボックス 6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textlink="">
      <xdr:nvSpPr>
        <xdr:cNvPr id="681" name="テキスト ボックス 6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textlink="">
      <xdr:nvSpPr>
        <xdr:cNvPr id="683" name="テキスト ボックス 6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textlink="">
      <xdr:nvSpPr>
        <xdr:cNvPr id="685" name="テキスト ボックス 6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textlink="">
      <xdr:nvSpPr>
        <xdr:cNvPr id="687" name="テキスト ボックス 6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91" name="直線コネクタ 690"/>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textlink="">
      <xdr:nvSpPr>
        <xdr:cNvPr id="692"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3" name="直線コネクタ 692"/>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textlink="">
      <xdr:nvSpPr>
        <xdr:cNvPr id="694"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95" name="直線コネクタ 694"/>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textlink="">
      <xdr:nvSpPr>
        <xdr:cNvPr id="696" name="【保健センター・保健所】&#10;一人当たり面積平均値テキスト"/>
        <xdr:cNvSpPr txBox="1"/>
      </xdr:nvSpPr>
      <xdr:spPr>
        <a:xfrm>
          <a:off x="22199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textlink="">
      <xdr:nvSpPr>
        <xdr:cNvPr id="697" name="フローチャート: 判断 696"/>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17235</xdr:rowOff>
    </xdr:from>
    <xdr:to>
      <xdr:col>112</xdr:col>
      <xdr:colOff>38100</xdr:colOff>
      <xdr:row>61</xdr:row>
      <xdr:rowOff>118835</xdr:rowOff>
    </xdr:to>
    <xdr:sp textlink="">
      <xdr:nvSpPr>
        <xdr:cNvPr id="698" name="フローチャート: 判断 697"/>
        <xdr:cNvSpPr/>
      </xdr:nvSpPr>
      <xdr:spPr>
        <a:xfrm>
          <a:off x="21272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28122</xdr:rowOff>
    </xdr:from>
    <xdr:to>
      <xdr:col>107</xdr:col>
      <xdr:colOff>101600</xdr:colOff>
      <xdr:row>61</xdr:row>
      <xdr:rowOff>129722</xdr:rowOff>
    </xdr:to>
    <xdr:sp textlink="">
      <xdr:nvSpPr>
        <xdr:cNvPr id="699" name="フローチャート: 判断 698"/>
        <xdr:cNvSpPr/>
      </xdr:nvSpPr>
      <xdr:spPr>
        <a:xfrm>
          <a:off x="20383500" y="1048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17235</xdr:rowOff>
    </xdr:from>
    <xdr:to>
      <xdr:col>102</xdr:col>
      <xdr:colOff>165100</xdr:colOff>
      <xdr:row>61</xdr:row>
      <xdr:rowOff>118835</xdr:rowOff>
    </xdr:to>
    <xdr:sp textlink="">
      <xdr:nvSpPr>
        <xdr:cNvPr id="700" name="フローチャート: 判断 699"/>
        <xdr:cNvSpPr/>
      </xdr:nvSpPr>
      <xdr:spPr>
        <a:xfrm>
          <a:off x="19494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17235</xdr:rowOff>
    </xdr:from>
    <xdr:to>
      <xdr:col>98</xdr:col>
      <xdr:colOff>38100</xdr:colOff>
      <xdr:row>61</xdr:row>
      <xdr:rowOff>118835</xdr:rowOff>
    </xdr:to>
    <xdr:sp textlink="">
      <xdr:nvSpPr>
        <xdr:cNvPr id="701" name="フローチャート: 判断 700"/>
        <xdr:cNvSpPr/>
      </xdr:nvSpPr>
      <xdr:spPr>
        <a:xfrm>
          <a:off x="18605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153307</xdr:rowOff>
    </xdr:from>
    <xdr:to>
      <xdr:col>116</xdr:col>
      <xdr:colOff>114300</xdr:colOff>
      <xdr:row>64</xdr:row>
      <xdr:rowOff>83457</xdr:rowOff>
    </xdr:to>
    <xdr:sp textlink="">
      <xdr:nvSpPr>
        <xdr:cNvPr id="707" name="楕円 706"/>
        <xdr:cNvSpPr/>
      </xdr:nvSpPr>
      <xdr:spPr>
        <a:xfrm>
          <a:off x="221107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68234</xdr:rowOff>
    </xdr:from>
    <xdr:ext cx="469744" cy="259045"/>
    <xdr:sp textlink="">
      <xdr:nvSpPr>
        <xdr:cNvPr id="708" name="【保健センター・保健所】&#10;一人当たり面積該当値テキスト"/>
        <xdr:cNvSpPr txBox="1"/>
      </xdr:nvSpPr>
      <xdr:spPr>
        <a:xfrm>
          <a:off x="22199600" y="1086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150585</xdr:rowOff>
    </xdr:from>
    <xdr:to>
      <xdr:col>112</xdr:col>
      <xdr:colOff>38100</xdr:colOff>
      <xdr:row>63</xdr:row>
      <xdr:rowOff>80735</xdr:rowOff>
    </xdr:to>
    <xdr:sp textlink="">
      <xdr:nvSpPr>
        <xdr:cNvPr id="709" name="楕円 708"/>
        <xdr:cNvSpPr/>
      </xdr:nvSpPr>
      <xdr:spPr>
        <a:xfrm>
          <a:off x="21272500" y="1078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29935</xdr:rowOff>
    </xdr:from>
    <xdr:to>
      <xdr:col>116</xdr:col>
      <xdr:colOff>63500</xdr:colOff>
      <xdr:row>64</xdr:row>
      <xdr:rowOff>32657</xdr:rowOff>
    </xdr:to>
    <xdr:cxnSp macro="">
      <xdr:nvCxnSpPr>
        <xdr:cNvPr id="710" name="直線コネクタ 709"/>
        <xdr:cNvCxnSpPr/>
      </xdr:nvCxnSpPr>
      <xdr:spPr>
        <a:xfrm>
          <a:off x="21323300" y="10831285"/>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150585</xdr:rowOff>
    </xdr:from>
    <xdr:to>
      <xdr:col>107</xdr:col>
      <xdr:colOff>101600</xdr:colOff>
      <xdr:row>63</xdr:row>
      <xdr:rowOff>80735</xdr:rowOff>
    </xdr:to>
    <xdr:sp textlink="">
      <xdr:nvSpPr>
        <xdr:cNvPr id="711" name="楕円 710"/>
        <xdr:cNvSpPr/>
      </xdr:nvSpPr>
      <xdr:spPr>
        <a:xfrm>
          <a:off x="20383500" y="1078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29935</xdr:rowOff>
    </xdr:from>
    <xdr:to>
      <xdr:col>111</xdr:col>
      <xdr:colOff>177800</xdr:colOff>
      <xdr:row>63</xdr:row>
      <xdr:rowOff>29935</xdr:rowOff>
    </xdr:to>
    <xdr:cxnSp macro="">
      <xdr:nvCxnSpPr>
        <xdr:cNvPr id="712" name="直線コネクタ 711"/>
        <xdr:cNvCxnSpPr/>
      </xdr:nvCxnSpPr>
      <xdr:spPr>
        <a:xfrm>
          <a:off x="20434300" y="10831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150585</xdr:rowOff>
    </xdr:from>
    <xdr:to>
      <xdr:col>102</xdr:col>
      <xdr:colOff>165100</xdr:colOff>
      <xdr:row>63</xdr:row>
      <xdr:rowOff>80735</xdr:rowOff>
    </xdr:to>
    <xdr:sp textlink="">
      <xdr:nvSpPr>
        <xdr:cNvPr id="713" name="楕円 712"/>
        <xdr:cNvSpPr/>
      </xdr:nvSpPr>
      <xdr:spPr>
        <a:xfrm>
          <a:off x="19494500" y="1078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29935</xdr:rowOff>
    </xdr:from>
    <xdr:to>
      <xdr:col>107</xdr:col>
      <xdr:colOff>50800</xdr:colOff>
      <xdr:row>63</xdr:row>
      <xdr:rowOff>29935</xdr:rowOff>
    </xdr:to>
    <xdr:cxnSp macro="">
      <xdr:nvCxnSpPr>
        <xdr:cNvPr id="714" name="直線コネクタ 713"/>
        <xdr:cNvCxnSpPr/>
      </xdr:nvCxnSpPr>
      <xdr:spPr>
        <a:xfrm>
          <a:off x="19545300" y="10831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150585</xdr:rowOff>
    </xdr:from>
    <xdr:to>
      <xdr:col>98</xdr:col>
      <xdr:colOff>38100</xdr:colOff>
      <xdr:row>63</xdr:row>
      <xdr:rowOff>80735</xdr:rowOff>
    </xdr:to>
    <xdr:sp textlink="">
      <xdr:nvSpPr>
        <xdr:cNvPr id="715" name="楕円 714"/>
        <xdr:cNvSpPr/>
      </xdr:nvSpPr>
      <xdr:spPr>
        <a:xfrm>
          <a:off x="18605500" y="1078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29935</xdr:rowOff>
    </xdr:from>
    <xdr:to>
      <xdr:col>102</xdr:col>
      <xdr:colOff>114300</xdr:colOff>
      <xdr:row>63</xdr:row>
      <xdr:rowOff>29935</xdr:rowOff>
    </xdr:to>
    <xdr:cxnSp macro="">
      <xdr:nvCxnSpPr>
        <xdr:cNvPr id="716" name="直線コネクタ 715"/>
        <xdr:cNvCxnSpPr/>
      </xdr:nvCxnSpPr>
      <xdr:spPr>
        <a:xfrm>
          <a:off x="18656300" y="10831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135362</xdr:rowOff>
    </xdr:from>
    <xdr:ext cx="469744" cy="259045"/>
    <xdr:sp textlink="">
      <xdr:nvSpPr>
        <xdr:cNvPr id="717" name="n_1aveValue【保健センター・保健所】&#10;一人当たり面積"/>
        <xdr:cNvSpPr txBox="1"/>
      </xdr:nvSpPr>
      <xdr:spPr>
        <a:xfrm>
          <a:off x="210757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146249</xdr:rowOff>
    </xdr:from>
    <xdr:ext cx="469744" cy="259045"/>
    <xdr:sp textlink="">
      <xdr:nvSpPr>
        <xdr:cNvPr id="718" name="n_2aveValue【保健センター・保健所】&#10;一人当たり面積"/>
        <xdr:cNvSpPr txBox="1"/>
      </xdr:nvSpPr>
      <xdr:spPr>
        <a:xfrm>
          <a:off x="20199427" y="1026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135362</xdr:rowOff>
    </xdr:from>
    <xdr:ext cx="469744" cy="259045"/>
    <xdr:sp textlink="">
      <xdr:nvSpPr>
        <xdr:cNvPr id="719" name="n_3aveValue【保健センター・保健所】&#10;一人当たり面積"/>
        <xdr:cNvSpPr txBox="1"/>
      </xdr:nvSpPr>
      <xdr:spPr>
        <a:xfrm>
          <a:off x="19310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135362</xdr:rowOff>
    </xdr:from>
    <xdr:ext cx="469744" cy="259045"/>
    <xdr:sp textlink="">
      <xdr:nvSpPr>
        <xdr:cNvPr id="720" name="n_4aveValue【保健センター・保健所】&#10;一人当たり面積"/>
        <xdr:cNvSpPr txBox="1"/>
      </xdr:nvSpPr>
      <xdr:spPr>
        <a:xfrm>
          <a:off x="18421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71862</xdr:rowOff>
    </xdr:from>
    <xdr:ext cx="469744" cy="259045"/>
    <xdr:sp textlink="">
      <xdr:nvSpPr>
        <xdr:cNvPr id="721" name="n_1mainValue【保健センター・保健所】&#10;一人当たり面積"/>
        <xdr:cNvSpPr txBox="1"/>
      </xdr:nvSpPr>
      <xdr:spPr>
        <a:xfrm>
          <a:off x="21075727" y="1087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71862</xdr:rowOff>
    </xdr:from>
    <xdr:ext cx="469744" cy="259045"/>
    <xdr:sp textlink="">
      <xdr:nvSpPr>
        <xdr:cNvPr id="722" name="n_2mainValue【保健センター・保健所】&#10;一人当たり面積"/>
        <xdr:cNvSpPr txBox="1"/>
      </xdr:nvSpPr>
      <xdr:spPr>
        <a:xfrm>
          <a:off x="20199427" y="1087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71862</xdr:rowOff>
    </xdr:from>
    <xdr:ext cx="469744" cy="259045"/>
    <xdr:sp textlink="">
      <xdr:nvSpPr>
        <xdr:cNvPr id="723" name="n_3mainValue【保健センター・保健所】&#10;一人当たり面積"/>
        <xdr:cNvSpPr txBox="1"/>
      </xdr:nvSpPr>
      <xdr:spPr>
        <a:xfrm>
          <a:off x="19310427" y="1087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71862</xdr:rowOff>
    </xdr:from>
    <xdr:ext cx="469744" cy="259045"/>
    <xdr:sp textlink="">
      <xdr:nvSpPr>
        <xdr:cNvPr id="724" name="n_4mainValue【保健センター・保健所】&#10;一人当たり面積"/>
        <xdr:cNvSpPr txBox="1"/>
      </xdr:nvSpPr>
      <xdr:spPr>
        <a:xfrm>
          <a:off x="18421427" y="1087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textlink="">
      <xdr:nvSpPr>
        <xdr:cNvPr id="737" name="テキスト ボックス 7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textlink="">
      <xdr:nvSpPr>
        <xdr:cNvPr id="739" name="テキスト ボックス 7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textlink="">
      <xdr:nvSpPr>
        <xdr:cNvPr id="741" name="テキスト ボックス 7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textlink="">
      <xdr:nvSpPr>
        <xdr:cNvPr id="743" name="テキスト ボックス 7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textlink="">
      <xdr:nvSpPr>
        <xdr:cNvPr id="745" name="テキスト ボックス 7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textlink="">
      <xdr:nvSpPr>
        <xdr:cNvPr id="747" name="テキスト ボックス 7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50" name="直線コネクタ 749"/>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textlink="">
      <xdr:nvSpPr>
        <xdr:cNvPr id="751" name="【消防施設】&#10;有形固定資産減価償却率最小値テキスト"/>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52" name="直線コネクタ 751"/>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textlink="">
      <xdr:nvSpPr>
        <xdr:cNvPr id="753" name="【消防施設】&#10;有形固定資産減価償却率最大値テキスト"/>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54" name="直線コネクタ 753"/>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textlink="">
      <xdr:nvSpPr>
        <xdr:cNvPr id="755" name="【消防施設】&#10;有形固定資産減価償却率平均値テキスト"/>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textlink="">
      <xdr:nvSpPr>
        <xdr:cNvPr id="756" name="フローチャート: 判断 755"/>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textlink="">
      <xdr:nvSpPr>
        <xdr:cNvPr id="757" name="フローチャート: 判断 756"/>
        <xdr:cNvSpPr/>
      </xdr:nvSpPr>
      <xdr:spPr>
        <a:xfrm>
          <a:off x="15430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textlink="">
      <xdr:nvSpPr>
        <xdr:cNvPr id="758" name="フローチャート: 判断 757"/>
        <xdr:cNvSpPr/>
      </xdr:nvSpPr>
      <xdr:spPr>
        <a:xfrm>
          <a:off x="14541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textlink="">
      <xdr:nvSpPr>
        <xdr:cNvPr id="759" name="フローチャート: 判断 758"/>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textlink="">
      <xdr:nvSpPr>
        <xdr:cNvPr id="760" name="フローチャート: 判断 759"/>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72208</xdr:rowOff>
    </xdr:from>
    <xdr:to>
      <xdr:col>85</xdr:col>
      <xdr:colOff>177800</xdr:colOff>
      <xdr:row>83</xdr:row>
      <xdr:rowOff>2358</xdr:rowOff>
    </xdr:to>
    <xdr:sp textlink="">
      <xdr:nvSpPr>
        <xdr:cNvPr id="766" name="楕円 765"/>
        <xdr:cNvSpPr/>
      </xdr:nvSpPr>
      <xdr:spPr>
        <a:xfrm>
          <a:off x="162687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95085</xdr:rowOff>
    </xdr:from>
    <xdr:ext cx="405111" cy="259045"/>
    <xdr:sp textlink="">
      <xdr:nvSpPr>
        <xdr:cNvPr id="767" name="【消防施設】&#10;有形固定資産減価償却率該当値テキスト"/>
        <xdr:cNvSpPr txBox="1"/>
      </xdr:nvSpPr>
      <xdr:spPr>
        <a:xfrm>
          <a:off x="16357600" y="1398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42818</xdr:rowOff>
    </xdr:from>
    <xdr:to>
      <xdr:col>81</xdr:col>
      <xdr:colOff>101600</xdr:colOff>
      <xdr:row>82</xdr:row>
      <xdr:rowOff>144418</xdr:rowOff>
    </xdr:to>
    <xdr:sp textlink="">
      <xdr:nvSpPr>
        <xdr:cNvPr id="768" name="楕円 767"/>
        <xdr:cNvSpPr/>
      </xdr:nvSpPr>
      <xdr:spPr>
        <a:xfrm>
          <a:off x="15430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93618</xdr:rowOff>
    </xdr:from>
    <xdr:to>
      <xdr:col>85</xdr:col>
      <xdr:colOff>127000</xdr:colOff>
      <xdr:row>82</xdr:row>
      <xdr:rowOff>123008</xdr:rowOff>
    </xdr:to>
    <xdr:cxnSp macro="">
      <xdr:nvCxnSpPr>
        <xdr:cNvPr id="769" name="直線コネクタ 768"/>
        <xdr:cNvCxnSpPr/>
      </xdr:nvCxnSpPr>
      <xdr:spPr>
        <a:xfrm>
          <a:off x="15481300" y="14152518"/>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36286</xdr:rowOff>
    </xdr:from>
    <xdr:to>
      <xdr:col>76</xdr:col>
      <xdr:colOff>165100</xdr:colOff>
      <xdr:row>82</xdr:row>
      <xdr:rowOff>137886</xdr:rowOff>
    </xdr:to>
    <xdr:sp textlink="">
      <xdr:nvSpPr>
        <xdr:cNvPr id="770" name="楕円 769"/>
        <xdr:cNvSpPr/>
      </xdr:nvSpPr>
      <xdr:spPr>
        <a:xfrm>
          <a:off x="14541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87086</xdr:rowOff>
    </xdr:from>
    <xdr:to>
      <xdr:col>81</xdr:col>
      <xdr:colOff>50800</xdr:colOff>
      <xdr:row>82</xdr:row>
      <xdr:rowOff>93618</xdr:rowOff>
    </xdr:to>
    <xdr:cxnSp macro="">
      <xdr:nvCxnSpPr>
        <xdr:cNvPr id="771" name="直線コネクタ 770"/>
        <xdr:cNvCxnSpPr/>
      </xdr:nvCxnSpPr>
      <xdr:spPr>
        <a:xfrm>
          <a:off x="14592300" y="1414598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44450</xdr:rowOff>
    </xdr:from>
    <xdr:to>
      <xdr:col>72</xdr:col>
      <xdr:colOff>38100</xdr:colOff>
      <xdr:row>82</xdr:row>
      <xdr:rowOff>146050</xdr:rowOff>
    </xdr:to>
    <xdr:sp textlink="">
      <xdr:nvSpPr>
        <xdr:cNvPr id="772" name="楕円 771"/>
        <xdr:cNvSpPr/>
      </xdr:nvSpPr>
      <xdr:spPr>
        <a:xfrm>
          <a:off x="13652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87086</xdr:rowOff>
    </xdr:from>
    <xdr:to>
      <xdr:col>76</xdr:col>
      <xdr:colOff>114300</xdr:colOff>
      <xdr:row>82</xdr:row>
      <xdr:rowOff>95250</xdr:rowOff>
    </xdr:to>
    <xdr:cxnSp macro="">
      <xdr:nvCxnSpPr>
        <xdr:cNvPr id="773" name="直線コネクタ 772"/>
        <xdr:cNvCxnSpPr/>
      </xdr:nvCxnSpPr>
      <xdr:spPr>
        <a:xfrm flipV="1">
          <a:off x="13703300" y="1414598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13426</xdr:rowOff>
    </xdr:from>
    <xdr:to>
      <xdr:col>67</xdr:col>
      <xdr:colOff>101600</xdr:colOff>
      <xdr:row>82</xdr:row>
      <xdr:rowOff>115026</xdr:rowOff>
    </xdr:to>
    <xdr:sp textlink="">
      <xdr:nvSpPr>
        <xdr:cNvPr id="774" name="楕円 773"/>
        <xdr:cNvSpPr/>
      </xdr:nvSpPr>
      <xdr:spPr>
        <a:xfrm>
          <a:off x="12763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64226</xdr:rowOff>
    </xdr:from>
    <xdr:to>
      <xdr:col>71</xdr:col>
      <xdr:colOff>177800</xdr:colOff>
      <xdr:row>82</xdr:row>
      <xdr:rowOff>95250</xdr:rowOff>
    </xdr:to>
    <xdr:cxnSp macro="">
      <xdr:nvCxnSpPr>
        <xdr:cNvPr id="775" name="直線コネクタ 774"/>
        <xdr:cNvCxnSpPr/>
      </xdr:nvCxnSpPr>
      <xdr:spPr>
        <a:xfrm>
          <a:off x="12814300" y="141231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63698</xdr:rowOff>
    </xdr:from>
    <xdr:ext cx="405111" cy="259045"/>
    <xdr:sp textlink="">
      <xdr:nvSpPr>
        <xdr:cNvPr id="776" name="n_1aveValue【消防施設】&#10;有形固定資産減価償却率"/>
        <xdr:cNvSpPr txBox="1"/>
      </xdr:nvSpPr>
      <xdr:spPr>
        <a:xfrm>
          <a:off x="152660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31041</xdr:rowOff>
    </xdr:from>
    <xdr:ext cx="405111" cy="259045"/>
    <xdr:sp textlink="">
      <xdr:nvSpPr>
        <xdr:cNvPr id="777" name="n_2aveValue【消防施設】&#10;有形固定資産減価償却率"/>
        <xdr:cNvSpPr txBox="1"/>
      </xdr:nvSpPr>
      <xdr:spPr>
        <a:xfrm>
          <a:off x="143897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textlink="">
      <xdr:nvSpPr>
        <xdr:cNvPr id="778" name="n_3aveValue【消防施設】&#10;有形固定資産減価償却率"/>
        <xdr:cNvSpPr txBox="1"/>
      </xdr:nvSpPr>
      <xdr:spPr>
        <a:xfrm>
          <a:off x="13500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14713</xdr:rowOff>
    </xdr:from>
    <xdr:ext cx="405111" cy="259045"/>
    <xdr:sp textlink="">
      <xdr:nvSpPr>
        <xdr:cNvPr id="779" name="n_4aveValue【消防施設】&#10;有形固定資産減価償却率"/>
        <xdr:cNvSpPr txBox="1"/>
      </xdr:nvSpPr>
      <xdr:spPr>
        <a:xfrm>
          <a:off x="12611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160945</xdr:rowOff>
    </xdr:from>
    <xdr:ext cx="405111" cy="259045"/>
    <xdr:sp textlink="">
      <xdr:nvSpPr>
        <xdr:cNvPr id="780" name="n_1mainValue【消防施設】&#10;有形固定資産減価償却率"/>
        <xdr:cNvSpPr txBox="1"/>
      </xdr:nvSpPr>
      <xdr:spPr>
        <a:xfrm>
          <a:off x="15266044" y="1387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154413</xdr:rowOff>
    </xdr:from>
    <xdr:ext cx="405111" cy="259045"/>
    <xdr:sp textlink="">
      <xdr:nvSpPr>
        <xdr:cNvPr id="781" name="n_2mainValue【消防施設】&#10;有形固定資産減価償却率"/>
        <xdr:cNvSpPr txBox="1"/>
      </xdr:nvSpPr>
      <xdr:spPr>
        <a:xfrm>
          <a:off x="14389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162577</xdr:rowOff>
    </xdr:from>
    <xdr:ext cx="405111" cy="259045"/>
    <xdr:sp textlink="">
      <xdr:nvSpPr>
        <xdr:cNvPr id="782" name="n_3mainValue【消防施設】&#10;有形固定資産減価償却率"/>
        <xdr:cNvSpPr txBox="1"/>
      </xdr:nvSpPr>
      <xdr:spPr>
        <a:xfrm>
          <a:off x="13500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131553</xdr:rowOff>
    </xdr:from>
    <xdr:ext cx="405111" cy="259045"/>
    <xdr:sp textlink="">
      <xdr:nvSpPr>
        <xdr:cNvPr id="783" name="n_4mainValue【消防施設】&#10;有形固定資産減価償却率"/>
        <xdr:cNvSpPr txBox="1"/>
      </xdr:nvSpPr>
      <xdr:spPr>
        <a:xfrm>
          <a:off x="12611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textlink="">
      <xdr:nvSpPr>
        <xdr:cNvPr id="795" name="テキスト ボックス 7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textlink="">
      <xdr:nvSpPr>
        <xdr:cNvPr id="797" name="テキスト ボックス 7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textlink="">
      <xdr:nvSpPr>
        <xdr:cNvPr id="799" name="テキスト ボックス 7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textlink="">
      <xdr:nvSpPr>
        <xdr:cNvPr id="801" name="テキスト ボックス 8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805" name="直線コネクタ 804"/>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textlink="">
      <xdr:nvSpPr>
        <xdr:cNvPr id="806"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textlink="">
      <xdr:nvSpPr>
        <xdr:cNvPr id="808"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9" name="直線コネクタ 808"/>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108475</xdr:rowOff>
    </xdr:from>
    <xdr:ext cx="469744" cy="259045"/>
    <xdr:sp textlink="">
      <xdr:nvSpPr>
        <xdr:cNvPr id="810" name="【消防施設】&#10;一人当たり面積平均値テキスト"/>
        <xdr:cNvSpPr txBox="1"/>
      </xdr:nvSpPr>
      <xdr:spPr>
        <a:xfrm>
          <a:off x="22199600" y="1416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textlink="">
      <xdr:nvSpPr>
        <xdr:cNvPr id="811" name="フローチャート: 判断 810"/>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textlink="">
      <xdr:nvSpPr>
        <xdr:cNvPr id="812" name="フローチャート: 判断 811"/>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26163</xdr:rowOff>
    </xdr:from>
    <xdr:to>
      <xdr:col>107</xdr:col>
      <xdr:colOff>101600</xdr:colOff>
      <xdr:row>83</xdr:row>
      <xdr:rowOff>127763</xdr:rowOff>
    </xdr:to>
    <xdr:sp textlink="">
      <xdr:nvSpPr>
        <xdr:cNvPr id="813" name="フローチャート: 判断 812"/>
        <xdr:cNvSpPr/>
      </xdr:nvSpPr>
      <xdr:spPr>
        <a:xfrm>
          <a:off x="20383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49022</xdr:rowOff>
    </xdr:from>
    <xdr:to>
      <xdr:col>102</xdr:col>
      <xdr:colOff>165100</xdr:colOff>
      <xdr:row>83</xdr:row>
      <xdr:rowOff>150622</xdr:rowOff>
    </xdr:to>
    <xdr:sp textlink="">
      <xdr:nvSpPr>
        <xdr:cNvPr id="814" name="フローチャート: 判断 813"/>
        <xdr:cNvSpPr/>
      </xdr:nvSpPr>
      <xdr:spPr>
        <a:xfrm>
          <a:off x="19494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39878</xdr:rowOff>
    </xdr:from>
    <xdr:to>
      <xdr:col>98</xdr:col>
      <xdr:colOff>38100</xdr:colOff>
      <xdr:row>83</xdr:row>
      <xdr:rowOff>141478</xdr:rowOff>
    </xdr:to>
    <xdr:sp textlink="">
      <xdr:nvSpPr>
        <xdr:cNvPr id="815" name="フローチャート: 判断 814"/>
        <xdr:cNvSpPr/>
      </xdr:nvSpPr>
      <xdr:spPr>
        <a:xfrm>
          <a:off x="18605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94742</xdr:rowOff>
    </xdr:from>
    <xdr:to>
      <xdr:col>116</xdr:col>
      <xdr:colOff>114300</xdr:colOff>
      <xdr:row>84</xdr:row>
      <xdr:rowOff>24892</xdr:rowOff>
    </xdr:to>
    <xdr:sp textlink="">
      <xdr:nvSpPr>
        <xdr:cNvPr id="821" name="楕円 820"/>
        <xdr:cNvSpPr/>
      </xdr:nvSpPr>
      <xdr:spPr>
        <a:xfrm>
          <a:off x="221107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73169</xdr:rowOff>
    </xdr:from>
    <xdr:ext cx="469744" cy="259045"/>
    <xdr:sp textlink="">
      <xdr:nvSpPr>
        <xdr:cNvPr id="822" name="【消防施設】&#10;一人当たり面積該当値テキスト"/>
        <xdr:cNvSpPr txBox="1"/>
      </xdr:nvSpPr>
      <xdr:spPr>
        <a:xfrm>
          <a:off x="22199600" y="1430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99313</xdr:rowOff>
    </xdr:from>
    <xdr:to>
      <xdr:col>112</xdr:col>
      <xdr:colOff>38100</xdr:colOff>
      <xdr:row>84</xdr:row>
      <xdr:rowOff>29463</xdr:rowOff>
    </xdr:to>
    <xdr:sp textlink="">
      <xdr:nvSpPr>
        <xdr:cNvPr id="823" name="楕円 822"/>
        <xdr:cNvSpPr/>
      </xdr:nvSpPr>
      <xdr:spPr>
        <a:xfrm>
          <a:off x="21272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145542</xdr:rowOff>
    </xdr:from>
    <xdr:to>
      <xdr:col>116</xdr:col>
      <xdr:colOff>63500</xdr:colOff>
      <xdr:row>83</xdr:row>
      <xdr:rowOff>150113</xdr:rowOff>
    </xdr:to>
    <xdr:cxnSp macro="">
      <xdr:nvCxnSpPr>
        <xdr:cNvPr id="824" name="直線コネクタ 823"/>
        <xdr:cNvCxnSpPr/>
      </xdr:nvCxnSpPr>
      <xdr:spPr>
        <a:xfrm flipV="1">
          <a:off x="21323300" y="143758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108458</xdr:rowOff>
    </xdr:from>
    <xdr:to>
      <xdr:col>107</xdr:col>
      <xdr:colOff>101600</xdr:colOff>
      <xdr:row>84</xdr:row>
      <xdr:rowOff>38608</xdr:rowOff>
    </xdr:to>
    <xdr:sp textlink="">
      <xdr:nvSpPr>
        <xdr:cNvPr id="825" name="楕円 824"/>
        <xdr:cNvSpPr/>
      </xdr:nvSpPr>
      <xdr:spPr>
        <a:xfrm>
          <a:off x="20383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150113</xdr:rowOff>
    </xdr:from>
    <xdr:to>
      <xdr:col>111</xdr:col>
      <xdr:colOff>177800</xdr:colOff>
      <xdr:row>83</xdr:row>
      <xdr:rowOff>159258</xdr:rowOff>
    </xdr:to>
    <xdr:cxnSp macro="">
      <xdr:nvCxnSpPr>
        <xdr:cNvPr id="826" name="直線コネクタ 825"/>
        <xdr:cNvCxnSpPr/>
      </xdr:nvCxnSpPr>
      <xdr:spPr>
        <a:xfrm flipV="1">
          <a:off x="20434300" y="143804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113030</xdr:rowOff>
    </xdr:from>
    <xdr:to>
      <xdr:col>102</xdr:col>
      <xdr:colOff>165100</xdr:colOff>
      <xdr:row>84</xdr:row>
      <xdr:rowOff>43180</xdr:rowOff>
    </xdr:to>
    <xdr:sp textlink="">
      <xdr:nvSpPr>
        <xdr:cNvPr id="827" name="楕円 826"/>
        <xdr:cNvSpPr/>
      </xdr:nvSpPr>
      <xdr:spPr>
        <a:xfrm>
          <a:off x="19494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159258</xdr:rowOff>
    </xdr:from>
    <xdr:to>
      <xdr:col>107</xdr:col>
      <xdr:colOff>50800</xdr:colOff>
      <xdr:row>83</xdr:row>
      <xdr:rowOff>163830</xdr:rowOff>
    </xdr:to>
    <xdr:cxnSp macro="">
      <xdr:nvCxnSpPr>
        <xdr:cNvPr id="828" name="直線コネクタ 827"/>
        <xdr:cNvCxnSpPr/>
      </xdr:nvCxnSpPr>
      <xdr:spPr>
        <a:xfrm flipV="1">
          <a:off x="19545300" y="14389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113030</xdr:rowOff>
    </xdr:from>
    <xdr:to>
      <xdr:col>98</xdr:col>
      <xdr:colOff>38100</xdr:colOff>
      <xdr:row>84</xdr:row>
      <xdr:rowOff>43180</xdr:rowOff>
    </xdr:to>
    <xdr:sp textlink="">
      <xdr:nvSpPr>
        <xdr:cNvPr id="829" name="楕円 828"/>
        <xdr:cNvSpPr/>
      </xdr:nvSpPr>
      <xdr:spPr>
        <a:xfrm>
          <a:off x="18605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163830</xdr:rowOff>
    </xdr:from>
    <xdr:to>
      <xdr:col>102</xdr:col>
      <xdr:colOff>114300</xdr:colOff>
      <xdr:row>83</xdr:row>
      <xdr:rowOff>163830</xdr:rowOff>
    </xdr:to>
    <xdr:cxnSp macro="">
      <xdr:nvCxnSpPr>
        <xdr:cNvPr id="830" name="直線コネクタ 829"/>
        <xdr:cNvCxnSpPr/>
      </xdr:nvCxnSpPr>
      <xdr:spPr>
        <a:xfrm>
          <a:off x="18656300" y="1439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144290</xdr:rowOff>
    </xdr:from>
    <xdr:ext cx="469744" cy="259045"/>
    <xdr:sp textlink="">
      <xdr:nvSpPr>
        <xdr:cNvPr id="831" name="n_1aveValue【消防施設】&#10;一人当たり面積"/>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144290</xdr:rowOff>
    </xdr:from>
    <xdr:ext cx="469744" cy="259045"/>
    <xdr:sp textlink="">
      <xdr:nvSpPr>
        <xdr:cNvPr id="832" name="n_2aveValue【消防施設】&#10;一人当たり面積"/>
        <xdr:cNvSpPr txBox="1"/>
      </xdr:nvSpPr>
      <xdr:spPr>
        <a:xfrm>
          <a:off x="201994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167149</xdr:rowOff>
    </xdr:from>
    <xdr:ext cx="469744" cy="259045"/>
    <xdr:sp textlink="">
      <xdr:nvSpPr>
        <xdr:cNvPr id="833" name="n_3aveValue【消防施設】&#10;一人当たり面積"/>
        <xdr:cNvSpPr txBox="1"/>
      </xdr:nvSpPr>
      <xdr:spPr>
        <a:xfrm>
          <a:off x="19310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158005</xdr:rowOff>
    </xdr:from>
    <xdr:ext cx="469744" cy="259045"/>
    <xdr:sp textlink="">
      <xdr:nvSpPr>
        <xdr:cNvPr id="834" name="n_4aveValue【消防施設】&#10;一人当たり面積"/>
        <xdr:cNvSpPr txBox="1"/>
      </xdr:nvSpPr>
      <xdr:spPr>
        <a:xfrm>
          <a:off x="18421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20590</xdr:rowOff>
    </xdr:from>
    <xdr:ext cx="469744" cy="259045"/>
    <xdr:sp textlink="">
      <xdr:nvSpPr>
        <xdr:cNvPr id="835" name="n_1mainValue【消防施設】&#10;一人当たり面積"/>
        <xdr:cNvSpPr txBox="1"/>
      </xdr:nvSpPr>
      <xdr:spPr>
        <a:xfrm>
          <a:off x="210757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textlink="">
      <xdr:nvSpPr>
        <xdr:cNvPr id="836" name="n_2main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34307</xdr:rowOff>
    </xdr:from>
    <xdr:ext cx="469744" cy="259045"/>
    <xdr:sp textlink="">
      <xdr:nvSpPr>
        <xdr:cNvPr id="837" name="n_3mainValue【消防施設】&#10;一人当たり面積"/>
        <xdr:cNvSpPr txBox="1"/>
      </xdr:nvSpPr>
      <xdr:spPr>
        <a:xfrm>
          <a:off x="19310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textlink="">
      <xdr:nvSpPr>
        <xdr:cNvPr id="838" name="n_4mainValue【消防施設】&#10;一人当たり面積"/>
        <xdr:cNvSpPr txBox="1"/>
      </xdr:nvSpPr>
      <xdr:spPr>
        <a:xfrm>
          <a:off x="18421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64" name="直線コネクタ 863"/>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textlink="">
      <xdr:nvSpPr>
        <xdr:cNvPr id="865"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6" name="直線コネクタ 865"/>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textlink="">
      <xdr:nvSpPr>
        <xdr:cNvPr id="867" name="【庁舎】&#10;有形固定資産減価償却率最大値テキスト"/>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68" name="直線コネクタ 867"/>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53176</xdr:rowOff>
    </xdr:from>
    <xdr:ext cx="405111" cy="259045"/>
    <xdr:sp textlink="">
      <xdr:nvSpPr>
        <xdr:cNvPr id="869" name="【庁舎】&#10;有形固定資産減価償却率平均値テキスト"/>
        <xdr:cNvSpPr txBox="1"/>
      </xdr:nvSpPr>
      <xdr:spPr>
        <a:xfrm>
          <a:off x="16357600" y="1771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textlink="">
      <xdr:nvSpPr>
        <xdr:cNvPr id="870" name="フローチャート: 判断 869"/>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144599</xdr:rowOff>
    </xdr:from>
    <xdr:to>
      <xdr:col>81</xdr:col>
      <xdr:colOff>101600</xdr:colOff>
      <xdr:row>104</xdr:row>
      <xdr:rowOff>74749</xdr:rowOff>
    </xdr:to>
    <xdr:sp textlink="">
      <xdr:nvSpPr>
        <xdr:cNvPr id="871" name="フローチャート: 判断 870"/>
        <xdr:cNvSpPr/>
      </xdr:nvSpPr>
      <xdr:spPr>
        <a:xfrm>
          <a:off x="15430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123371</xdr:rowOff>
    </xdr:from>
    <xdr:to>
      <xdr:col>76</xdr:col>
      <xdr:colOff>165100</xdr:colOff>
      <xdr:row>104</xdr:row>
      <xdr:rowOff>53521</xdr:rowOff>
    </xdr:to>
    <xdr:sp textlink="">
      <xdr:nvSpPr>
        <xdr:cNvPr id="872" name="フローチャート: 判断 871"/>
        <xdr:cNvSpPr/>
      </xdr:nvSpPr>
      <xdr:spPr>
        <a:xfrm>
          <a:off x="14541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144599</xdr:rowOff>
    </xdr:from>
    <xdr:to>
      <xdr:col>72</xdr:col>
      <xdr:colOff>38100</xdr:colOff>
      <xdr:row>104</xdr:row>
      <xdr:rowOff>74749</xdr:rowOff>
    </xdr:to>
    <xdr:sp textlink="">
      <xdr:nvSpPr>
        <xdr:cNvPr id="873" name="フローチャート: 判断 872"/>
        <xdr:cNvSpPr/>
      </xdr:nvSpPr>
      <xdr:spPr>
        <a:xfrm>
          <a:off x="13652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5806</xdr:rowOff>
    </xdr:from>
    <xdr:to>
      <xdr:col>67</xdr:col>
      <xdr:colOff>101600</xdr:colOff>
      <xdr:row>104</xdr:row>
      <xdr:rowOff>107406</xdr:rowOff>
    </xdr:to>
    <xdr:sp textlink="">
      <xdr:nvSpPr>
        <xdr:cNvPr id="874" name="フローチャート: 判断 873"/>
        <xdr:cNvSpPr/>
      </xdr:nvSpPr>
      <xdr:spPr>
        <a:xfrm>
          <a:off x="12763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79284</xdr:rowOff>
    </xdr:from>
    <xdr:to>
      <xdr:col>85</xdr:col>
      <xdr:colOff>177800</xdr:colOff>
      <xdr:row>107</xdr:row>
      <xdr:rowOff>9434</xdr:rowOff>
    </xdr:to>
    <xdr:sp textlink="">
      <xdr:nvSpPr>
        <xdr:cNvPr id="880" name="楕円 879"/>
        <xdr:cNvSpPr/>
      </xdr:nvSpPr>
      <xdr:spPr>
        <a:xfrm>
          <a:off x="162687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57711</xdr:rowOff>
    </xdr:from>
    <xdr:ext cx="405111" cy="259045"/>
    <xdr:sp textlink="">
      <xdr:nvSpPr>
        <xdr:cNvPr id="881" name="【庁舎】&#10;有形固定資産減価償却率該当値テキスト"/>
        <xdr:cNvSpPr txBox="1"/>
      </xdr:nvSpPr>
      <xdr:spPr>
        <a:xfrm>
          <a:off x="16357600"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48261</xdr:rowOff>
    </xdr:from>
    <xdr:to>
      <xdr:col>81</xdr:col>
      <xdr:colOff>101600</xdr:colOff>
      <xdr:row>106</xdr:row>
      <xdr:rowOff>149861</xdr:rowOff>
    </xdr:to>
    <xdr:sp textlink="">
      <xdr:nvSpPr>
        <xdr:cNvPr id="882" name="楕円 881"/>
        <xdr:cNvSpPr/>
      </xdr:nvSpPr>
      <xdr:spPr>
        <a:xfrm>
          <a:off x="15430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99061</xdr:rowOff>
    </xdr:from>
    <xdr:to>
      <xdr:col>85</xdr:col>
      <xdr:colOff>127000</xdr:colOff>
      <xdr:row>106</xdr:row>
      <xdr:rowOff>130084</xdr:rowOff>
    </xdr:to>
    <xdr:cxnSp macro="">
      <xdr:nvCxnSpPr>
        <xdr:cNvPr id="883" name="直線コネクタ 882"/>
        <xdr:cNvCxnSpPr/>
      </xdr:nvCxnSpPr>
      <xdr:spPr>
        <a:xfrm>
          <a:off x="15481300" y="18272761"/>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13970</xdr:rowOff>
    </xdr:from>
    <xdr:to>
      <xdr:col>76</xdr:col>
      <xdr:colOff>165100</xdr:colOff>
      <xdr:row>106</xdr:row>
      <xdr:rowOff>115570</xdr:rowOff>
    </xdr:to>
    <xdr:sp textlink="">
      <xdr:nvSpPr>
        <xdr:cNvPr id="884" name="楕円 883"/>
        <xdr:cNvSpPr/>
      </xdr:nvSpPr>
      <xdr:spPr>
        <a:xfrm>
          <a:off x="14541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64770</xdr:rowOff>
    </xdr:from>
    <xdr:to>
      <xdr:col>81</xdr:col>
      <xdr:colOff>50800</xdr:colOff>
      <xdr:row>106</xdr:row>
      <xdr:rowOff>99061</xdr:rowOff>
    </xdr:to>
    <xdr:cxnSp macro="">
      <xdr:nvCxnSpPr>
        <xdr:cNvPr id="885" name="直線コネクタ 884"/>
        <xdr:cNvCxnSpPr/>
      </xdr:nvCxnSpPr>
      <xdr:spPr>
        <a:xfrm>
          <a:off x="14592300" y="182384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154395</xdr:rowOff>
    </xdr:from>
    <xdr:to>
      <xdr:col>72</xdr:col>
      <xdr:colOff>38100</xdr:colOff>
      <xdr:row>106</xdr:row>
      <xdr:rowOff>84545</xdr:rowOff>
    </xdr:to>
    <xdr:sp textlink="">
      <xdr:nvSpPr>
        <xdr:cNvPr id="886" name="楕円 885"/>
        <xdr:cNvSpPr/>
      </xdr:nvSpPr>
      <xdr:spPr>
        <a:xfrm>
          <a:off x="13652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33745</xdr:rowOff>
    </xdr:from>
    <xdr:to>
      <xdr:col>76</xdr:col>
      <xdr:colOff>114300</xdr:colOff>
      <xdr:row>106</xdr:row>
      <xdr:rowOff>64770</xdr:rowOff>
    </xdr:to>
    <xdr:cxnSp macro="">
      <xdr:nvCxnSpPr>
        <xdr:cNvPr id="887" name="直線コネクタ 886"/>
        <xdr:cNvCxnSpPr/>
      </xdr:nvCxnSpPr>
      <xdr:spPr>
        <a:xfrm>
          <a:off x="13703300" y="1820744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136434</xdr:rowOff>
    </xdr:from>
    <xdr:to>
      <xdr:col>67</xdr:col>
      <xdr:colOff>101600</xdr:colOff>
      <xdr:row>106</xdr:row>
      <xdr:rowOff>66584</xdr:rowOff>
    </xdr:to>
    <xdr:sp textlink="">
      <xdr:nvSpPr>
        <xdr:cNvPr id="888" name="楕円 887"/>
        <xdr:cNvSpPr/>
      </xdr:nvSpPr>
      <xdr:spPr>
        <a:xfrm>
          <a:off x="12763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15784</xdr:rowOff>
    </xdr:from>
    <xdr:to>
      <xdr:col>71</xdr:col>
      <xdr:colOff>177800</xdr:colOff>
      <xdr:row>106</xdr:row>
      <xdr:rowOff>33745</xdr:rowOff>
    </xdr:to>
    <xdr:cxnSp macro="">
      <xdr:nvCxnSpPr>
        <xdr:cNvPr id="889" name="直線コネクタ 888"/>
        <xdr:cNvCxnSpPr/>
      </xdr:nvCxnSpPr>
      <xdr:spPr>
        <a:xfrm>
          <a:off x="12814300" y="18189484"/>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91276</xdr:rowOff>
    </xdr:from>
    <xdr:ext cx="405111" cy="259045"/>
    <xdr:sp textlink="">
      <xdr:nvSpPr>
        <xdr:cNvPr id="890" name="n_1aveValue【庁舎】&#10;有形固定資産減価償却率"/>
        <xdr:cNvSpPr txBox="1"/>
      </xdr:nvSpPr>
      <xdr:spPr>
        <a:xfrm>
          <a:off x="152660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70048</xdr:rowOff>
    </xdr:from>
    <xdr:ext cx="405111" cy="259045"/>
    <xdr:sp textlink="">
      <xdr:nvSpPr>
        <xdr:cNvPr id="891" name="n_2aveValue【庁舎】&#10;有形固定資産減価償却率"/>
        <xdr:cNvSpPr txBox="1"/>
      </xdr:nvSpPr>
      <xdr:spPr>
        <a:xfrm>
          <a:off x="143897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91276</xdr:rowOff>
    </xdr:from>
    <xdr:ext cx="405111" cy="259045"/>
    <xdr:sp textlink="">
      <xdr:nvSpPr>
        <xdr:cNvPr id="892" name="n_3aveValue【庁舎】&#10;有形固定資産減価償却率"/>
        <xdr:cNvSpPr txBox="1"/>
      </xdr:nvSpPr>
      <xdr:spPr>
        <a:xfrm>
          <a:off x="13500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123933</xdr:rowOff>
    </xdr:from>
    <xdr:ext cx="405111" cy="259045"/>
    <xdr:sp textlink="">
      <xdr:nvSpPr>
        <xdr:cNvPr id="893" name="n_4aveValue【庁舎】&#10;有形固定資産減価償却率"/>
        <xdr:cNvSpPr txBox="1"/>
      </xdr:nvSpPr>
      <xdr:spPr>
        <a:xfrm>
          <a:off x="12611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140988</xdr:rowOff>
    </xdr:from>
    <xdr:ext cx="405111" cy="259045"/>
    <xdr:sp textlink="">
      <xdr:nvSpPr>
        <xdr:cNvPr id="894" name="n_1mainValue【庁舎】&#10;有形固定資産減価償却率"/>
        <xdr:cNvSpPr txBox="1"/>
      </xdr:nvSpPr>
      <xdr:spPr>
        <a:xfrm>
          <a:off x="152660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106697</xdr:rowOff>
    </xdr:from>
    <xdr:ext cx="405111" cy="259045"/>
    <xdr:sp textlink="">
      <xdr:nvSpPr>
        <xdr:cNvPr id="895" name="n_2mainValue【庁舎】&#10;有形固定資産減価償却率"/>
        <xdr:cNvSpPr txBox="1"/>
      </xdr:nvSpPr>
      <xdr:spPr>
        <a:xfrm>
          <a:off x="14389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75672</xdr:rowOff>
    </xdr:from>
    <xdr:ext cx="405111" cy="259045"/>
    <xdr:sp textlink="">
      <xdr:nvSpPr>
        <xdr:cNvPr id="896" name="n_3mainValue【庁舎】&#10;有形固定資産減価償却率"/>
        <xdr:cNvSpPr txBox="1"/>
      </xdr:nvSpPr>
      <xdr:spPr>
        <a:xfrm>
          <a:off x="1350074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57711</xdr:rowOff>
    </xdr:from>
    <xdr:ext cx="405111" cy="259045"/>
    <xdr:sp textlink="">
      <xdr:nvSpPr>
        <xdr:cNvPr id="897" name="n_4mainValue【庁舎】&#10;有形固定資産減価償却率"/>
        <xdr:cNvSpPr txBox="1"/>
      </xdr:nvSpPr>
      <xdr:spPr>
        <a:xfrm>
          <a:off x="126117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8" name="直線コネクタ 907"/>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textlink="">
      <xdr:nvSpPr>
        <xdr:cNvPr id="909" name="テキスト ボックス 908"/>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0" name="直線コネクタ 909"/>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textlink="">
      <xdr:nvSpPr>
        <xdr:cNvPr id="911" name="テキスト ボックス 910"/>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2" name="直線コネクタ 911"/>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textlink="">
      <xdr:nvSpPr>
        <xdr:cNvPr id="913" name="テキスト ボックス 912"/>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textlink="">
      <xdr:nvSpPr>
        <xdr:cNvPr id="915" name="テキスト ボックス 9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6" name="直線コネクタ 915"/>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textlink="">
      <xdr:nvSpPr>
        <xdr:cNvPr id="917" name="テキスト ボックス 916"/>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8" name="直線コネクタ 917"/>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textlink="">
      <xdr:nvSpPr>
        <xdr:cNvPr id="919" name="テキスト ボックス 918"/>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0" name="直線コネクタ 919"/>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textlink="">
      <xdr:nvSpPr>
        <xdr:cNvPr id="921" name="テキスト ボックス 920"/>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25" name="直線コネクタ 924"/>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textlink="">
      <xdr:nvSpPr>
        <xdr:cNvPr id="926" name="【庁舎】&#10;一人当たり面積最小値テキスト"/>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27" name="直線コネクタ 926"/>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textlink="">
      <xdr:nvSpPr>
        <xdr:cNvPr id="928" name="【庁舎】&#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29" name="直線コネクタ 928"/>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43832</xdr:rowOff>
    </xdr:from>
    <xdr:ext cx="469744" cy="259045"/>
    <xdr:sp textlink="">
      <xdr:nvSpPr>
        <xdr:cNvPr id="930" name="【庁舎】&#10;一人当たり面積平均値テキスト"/>
        <xdr:cNvSpPr txBox="1"/>
      </xdr:nvSpPr>
      <xdr:spPr>
        <a:xfrm>
          <a:off x="22199600" y="18046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textlink="">
      <xdr:nvSpPr>
        <xdr:cNvPr id="931" name="フローチャート: 判断 930"/>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108268</xdr:rowOff>
    </xdr:from>
    <xdr:to>
      <xdr:col>112</xdr:col>
      <xdr:colOff>38100</xdr:colOff>
      <xdr:row>105</xdr:row>
      <xdr:rowOff>38418</xdr:rowOff>
    </xdr:to>
    <xdr:sp textlink="">
      <xdr:nvSpPr>
        <xdr:cNvPr id="932" name="フローチャート: 判断 931"/>
        <xdr:cNvSpPr/>
      </xdr:nvSpPr>
      <xdr:spPr>
        <a:xfrm>
          <a:off x="21272500" y="1793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91123</xdr:rowOff>
    </xdr:from>
    <xdr:to>
      <xdr:col>107</xdr:col>
      <xdr:colOff>101600</xdr:colOff>
      <xdr:row>105</xdr:row>
      <xdr:rowOff>21273</xdr:rowOff>
    </xdr:to>
    <xdr:sp textlink="">
      <xdr:nvSpPr>
        <xdr:cNvPr id="933" name="フローチャート: 判断 932"/>
        <xdr:cNvSpPr/>
      </xdr:nvSpPr>
      <xdr:spPr>
        <a:xfrm>
          <a:off x="20383500" y="1792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119698</xdr:rowOff>
    </xdr:from>
    <xdr:to>
      <xdr:col>102</xdr:col>
      <xdr:colOff>165100</xdr:colOff>
      <xdr:row>105</xdr:row>
      <xdr:rowOff>49848</xdr:rowOff>
    </xdr:to>
    <xdr:sp textlink="">
      <xdr:nvSpPr>
        <xdr:cNvPr id="934" name="フローチャート: 判断 933"/>
        <xdr:cNvSpPr/>
      </xdr:nvSpPr>
      <xdr:spPr>
        <a:xfrm>
          <a:off x="19494500" y="1795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125413</xdr:rowOff>
    </xdr:from>
    <xdr:to>
      <xdr:col>98</xdr:col>
      <xdr:colOff>38100</xdr:colOff>
      <xdr:row>105</xdr:row>
      <xdr:rowOff>55563</xdr:rowOff>
    </xdr:to>
    <xdr:sp textlink="">
      <xdr:nvSpPr>
        <xdr:cNvPr id="935" name="フローチャート: 判断 934"/>
        <xdr:cNvSpPr/>
      </xdr:nvSpPr>
      <xdr:spPr>
        <a:xfrm>
          <a:off x="18605500" y="1795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39688</xdr:rowOff>
    </xdr:from>
    <xdr:to>
      <xdr:col>116</xdr:col>
      <xdr:colOff>114300</xdr:colOff>
      <xdr:row>104</xdr:row>
      <xdr:rowOff>141288</xdr:rowOff>
    </xdr:to>
    <xdr:sp textlink="">
      <xdr:nvSpPr>
        <xdr:cNvPr id="941" name="楕円 940"/>
        <xdr:cNvSpPr/>
      </xdr:nvSpPr>
      <xdr:spPr>
        <a:xfrm>
          <a:off x="22110700" y="1787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62565</xdr:rowOff>
    </xdr:from>
    <xdr:ext cx="469744" cy="259045"/>
    <xdr:sp textlink="">
      <xdr:nvSpPr>
        <xdr:cNvPr id="942" name="【庁舎】&#10;一人当たり面積該当値テキスト"/>
        <xdr:cNvSpPr txBox="1"/>
      </xdr:nvSpPr>
      <xdr:spPr>
        <a:xfrm>
          <a:off x="22199600" y="1772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59689</xdr:rowOff>
    </xdr:from>
    <xdr:to>
      <xdr:col>112</xdr:col>
      <xdr:colOff>38100</xdr:colOff>
      <xdr:row>104</xdr:row>
      <xdr:rowOff>161289</xdr:rowOff>
    </xdr:to>
    <xdr:sp textlink="">
      <xdr:nvSpPr>
        <xdr:cNvPr id="943" name="楕円 942"/>
        <xdr:cNvSpPr/>
      </xdr:nvSpPr>
      <xdr:spPr>
        <a:xfrm>
          <a:off x="21272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90488</xdr:rowOff>
    </xdr:from>
    <xdr:to>
      <xdr:col>116</xdr:col>
      <xdr:colOff>63500</xdr:colOff>
      <xdr:row>104</xdr:row>
      <xdr:rowOff>110489</xdr:rowOff>
    </xdr:to>
    <xdr:cxnSp macro="">
      <xdr:nvCxnSpPr>
        <xdr:cNvPr id="944" name="直線コネクタ 943"/>
        <xdr:cNvCxnSpPr/>
      </xdr:nvCxnSpPr>
      <xdr:spPr>
        <a:xfrm flipV="1">
          <a:off x="21323300" y="17921288"/>
          <a:ext cx="838200" cy="2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59689</xdr:rowOff>
    </xdr:from>
    <xdr:to>
      <xdr:col>107</xdr:col>
      <xdr:colOff>101600</xdr:colOff>
      <xdr:row>104</xdr:row>
      <xdr:rowOff>161289</xdr:rowOff>
    </xdr:to>
    <xdr:sp textlink="">
      <xdr:nvSpPr>
        <xdr:cNvPr id="945" name="楕円 944"/>
        <xdr:cNvSpPr/>
      </xdr:nvSpPr>
      <xdr:spPr>
        <a:xfrm>
          <a:off x="20383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110489</xdr:rowOff>
    </xdr:from>
    <xdr:to>
      <xdr:col>111</xdr:col>
      <xdr:colOff>177800</xdr:colOff>
      <xdr:row>104</xdr:row>
      <xdr:rowOff>110489</xdr:rowOff>
    </xdr:to>
    <xdr:cxnSp macro="">
      <xdr:nvCxnSpPr>
        <xdr:cNvPr id="946" name="直線コネクタ 945"/>
        <xdr:cNvCxnSpPr/>
      </xdr:nvCxnSpPr>
      <xdr:spPr>
        <a:xfrm>
          <a:off x="20434300" y="179412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62548</xdr:rowOff>
    </xdr:from>
    <xdr:to>
      <xdr:col>102</xdr:col>
      <xdr:colOff>165100</xdr:colOff>
      <xdr:row>104</xdr:row>
      <xdr:rowOff>164148</xdr:rowOff>
    </xdr:to>
    <xdr:sp textlink="">
      <xdr:nvSpPr>
        <xdr:cNvPr id="947" name="楕円 946"/>
        <xdr:cNvSpPr/>
      </xdr:nvSpPr>
      <xdr:spPr>
        <a:xfrm>
          <a:off x="19494500" y="1789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110489</xdr:rowOff>
    </xdr:from>
    <xdr:to>
      <xdr:col>107</xdr:col>
      <xdr:colOff>50800</xdr:colOff>
      <xdr:row>104</xdr:row>
      <xdr:rowOff>113348</xdr:rowOff>
    </xdr:to>
    <xdr:cxnSp macro="">
      <xdr:nvCxnSpPr>
        <xdr:cNvPr id="948" name="直線コネクタ 947"/>
        <xdr:cNvCxnSpPr/>
      </xdr:nvCxnSpPr>
      <xdr:spPr>
        <a:xfrm flipV="1">
          <a:off x="19545300" y="17941289"/>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65405</xdr:rowOff>
    </xdr:from>
    <xdr:to>
      <xdr:col>98</xdr:col>
      <xdr:colOff>38100</xdr:colOff>
      <xdr:row>104</xdr:row>
      <xdr:rowOff>167005</xdr:rowOff>
    </xdr:to>
    <xdr:sp textlink="">
      <xdr:nvSpPr>
        <xdr:cNvPr id="949" name="楕円 948"/>
        <xdr:cNvSpPr/>
      </xdr:nvSpPr>
      <xdr:spPr>
        <a:xfrm>
          <a:off x="18605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113348</xdr:rowOff>
    </xdr:from>
    <xdr:to>
      <xdr:col>102</xdr:col>
      <xdr:colOff>114300</xdr:colOff>
      <xdr:row>104</xdr:row>
      <xdr:rowOff>116205</xdr:rowOff>
    </xdr:to>
    <xdr:cxnSp macro="">
      <xdr:nvCxnSpPr>
        <xdr:cNvPr id="950" name="直線コネクタ 949"/>
        <xdr:cNvCxnSpPr/>
      </xdr:nvCxnSpPr>
      <xdr:spPr>
        <a:xfrm flipV="1">
          <a:off x="18656300" y="1794414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29545</xdr:rowOff>
    </xdr:from>
    <xdr:ext cx="469744" cy="259045"/>
    <xdr:sp textlink="">
      <xdr:nvSpPr>
        <xdr:cNvPr id="951" name="n_1aveValue【庁舎】&#10;一人当たり面積"/>
        <xdr:cNvSpPr txBox="1"/>
      </xdr:nvSpPr>
      <xdr:spPr>
        <a:xfrm>
          <a:off x="21075727" y="18031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12400</xdr:rowOff>
    </xdr:from>
    <xdr:ext cx="469744" cy="259045"/>
    <xdr:sp textlink="">
      <xdr:nvSpPr>
        <xdr:cNvPr id="952" name="n_2aveValue【庁舎】&#10;一人当たり面積"/>
        <xdr:cNvSpPr txBox="1"/>
      </xdr:nvSpPr>
      <xdr:spPr>
        <a:xfrm>
          <a:off x="20199427" y="18014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40975</xdr:rowOff>
    </xdr:from>
    <xdr:ext cx="469744" cy="259045"/>
    <xdr:sp textlink="">
      <xdr:nvSpPr>
        <xdr:cNvPr id="953" name="n_3aveValue【庁舎】&#10;一人当たり面積"/>
        <xdr:cNvSpPr txBox="1"/>
      </xdr:nvSpPr>
      <xdr:spPr>
        <a:xfrm>
          <a:off x="19310427" y="1804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46690</xdr:rowOff>
    </xdr:from>
    <xdr:ext cx="469744" cy="259045"/>
    <xdr:sp textlink="">
      <xdr:nvSpPr>
        <xdr:cNvPr id="954" name="n_4aveValue【庁舎】&#10;一人当たり面積"/>
        <xdr:cNvSpPr txBox="1"/>
      </xdr:nvSpPr>
      <xdr:spPr>
        <a:xfrm>
          <a:off x="18421427" y="1804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6366</xdr:rowOff>
    </xdr:from>
    <xdr:ext cx="469744" cy="259045"/>
    <xdr:sp textlink="">
      <xdr:nvSpPr>
        <xdr:cNvPr id="955" name="n_1mainValue【庁舎】&#10;一人当たり面積"/>
        <xdr:cNvSpPr txBox="1"/>
      </xdr:nvSpPr>
      <xdr:spPr>
        <a:xfrm>
          <a:off x="21075727"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6366</xdr:rowOff>
    </xdr:from>
    <xdr:ext cx="469744" cy="259045"/>
    <xdr:sp textlink="">
      <xdr:nvSpPr>
        <xdr:cNvPr id="956" name="n_2mainValue【庁舎】&#10;一人当たり面積"/>
        <xdr:cNvSpPr txBox="1"/>
      </xdr:nvSpPr>
      <xdr:spPr>
        <a:xfrm>
          <a:off x="20199427"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9225</xdr:rowOff>
    </xdr:from>
    <xdr:ext cx="469744" cy="259045"/>
    <xdr:sp textlink="">
      <xdr:nvSpPr>
        <xdr:cNvPr id="957" name="n_3mainValue【庁舎】&#10;一人当たり面積"/>
        <xdr:cNvSpPr txBox="1"/>
      </xdr:nvSpPr>
      <xdr:spPr>
        <a:xfrm>
          <a:off x="19310427" y="1766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12082</xdr:rowOff>
    </xdr:from>
    <xdr:ext cx="469744" cy="259045"/>
    <xdr:sp textlink="">
      <xdr:nvSpPr>
        <xdr:cNvPr id="958" name="n_4mainValue【庁舎】&#10;一人当たり面積"/>
        <xdr:cNvSpPr txBox="1"/>
      </xdr:nvSpPr>
      <xdr:spPr>
        <a:xfrm>
          <a:off x="18421427" y="1767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の一人当たり有形固定資産（償却資産）額と、体育館・プール、福祉施設、庁舎の一人当たりの面積が類似団体平均値と比較し高くなっている。また、図書館、体育館・プール、市民会館、庁舎の有形固定資産減価償却率も類似団体平均値と比較し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の老朽化等に伴い、建替え等の必要性が生じた場合には、市民ニーズを勘案し、施設の類似機能の集約化や多機能化、他の機能を有する公共施設としての転用、減築を含めた必要最小限の更新など総量の最適化を図る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月に策定した「公共施設等総合管理計画（令和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月一部改訂）</a:t>
          </a:r>
          <a:r>
            <a:rPr kumimoji="1" lang="ja-JP" altLang="en-US" sz="1300">
              <a:latin typeface="ＭＳ Ｐゴシック" panose="020B0600070205080204" pitchFamily="50" charset="-128"/>
              <a:ea typeface="ＭＳ Ｐゴシック" panose="020B0600070205080204" pitchFamily="50" charset="-128"/>
            </a:rPr>
            <a:t>に基づいた着実なマネジメントが必要である。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83</xdr:col>
      <xdr:colOff>6350</xdr:colOff>
      <xdr:row>2</xdr:row>
      <xdr:rowOff>63500</xdr:rowOff>
    </xdr:from>
    <xdr:to>
      <xdr:col>95</xdr:col>
      <xdr:colOff>152400</xdr:colOff>
      <xdr:row>5</xdr:row>
      <xdr:rowOff>107950</xdr:rowOff>
    </xdr:to>
    <xdr:sp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83,110
81,770
491.44
48,078,217
45,384,160
2,564,052
24,677,089
39,743,365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92075</xdr:rowOff>
    </xdr:from>
    <xdr:to>
      <xdr:col>27</xdr:col>
      <xdr:colOff>184150</xdr:colOff>
      <xdr:row>31</xdr:row>
      <xdr:rowOff>66675</xdr:rowOff>
    </xdr:to>
    <xdr:sp textlink="">
      <xdr:nvSpPr>
        <xdr:cNvPr id="36" name="正方形/長方形 35"/>
        <xdr:cNvSpPr/>
      </xdr:nvSpPr>
      <xdr:spPr>
        <a:xfrm>
          <a:off x="776288" y="4926013"/>
          <a:ext cx="5194300" cy="3079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基準財政収入額は、地方税などの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により前年比</a:t>
          </a:r>
          <a:r>
            <a:rPr kumimoji="1" lang="en-US" altLang="ja-JP" sz="1100">
              <a:solidFill>
                <a:schemeClr val="dk1"/>
              </a:solidFill>
              <a:effectLst/>
              <a:latin typeface="+mn-lt"/>
              <a:ea typeface="+mn-ea"/>
              <a:cs typeface="+mn-cs"/>
            </a:rPr>
            <a:t>286,429</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となり、基準財政需要額については、</a:t>
          </a:r>
          <a:r>
            <a:rPr kumimoji="1" lang="ja-JP" altLang="en-US" sz="1100">
              <a:solidFill>
                <a:schemeClr val="dk1"/>
              </a:solidFill>
              <a:effectLst/>
              <a:latin typeface="+mn-lt"/>
              <a:ea typeface="+mn-ea"/>
              <a:cs typeface="+mn-cs"/>
            </a:rPr>
            <a:t>臨時経済対策費や臨時財政対策債償還基金費などの</a:t>
          </a:r>
          <a:r>
            <a:rPr kumimoji="1" lang="ja-JP" altLang="ja-JP" sz="1100">
              <a:solidFill>
                <a:schemeClr val="dk1"/>
              </a:solidFill>
              <a:effectLst/>
              <a:latin typeface="+mn-lt"/>
              <a:ea typeface="+mn-ea"/>
              <a:cs typeface="+mn-cs"/>
            </a:rPr>
            <a:t>増により前年比</a:t>
          </a:r>
          <a:r>
            <a:rPr kumimoji="1" lang="en-US" altLang="ja-JP" sz="1100">
              <a:solidFill>
                <a:schemeClr val="dk1"/>
              </a:solidFill>
              <a:effectLst/>
              <a:latin typeface="+mn-lt"/>
              <a:ea typeface="+mn-ea"/>
              <a:cs typeface="+mn-cs"/>
            </a:rPr>
            <a:t>684,330</a:t>
          </a:r>
          <a:r>
            <a:rPr kumimoji="1" lang="ja-JP" altLang="ja-JP" sz="1100">
              <a:solidFill>
                <a:schemeClr val="dk1"/>
              </a:solidFill>
              <a:effectLst/>
              <a:latin typeface="+mn-lt"/>
              <a:ea typeface="+mn-ea"/>
              <a:cs typeface="+mn-cs"/>
            </a:rPr>
            <a:t>千円の増額となった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財政力指数は、昨年度と同数となっており、</a:t>
          </a:r>
          <a:r>
            <a:rPr kumimoji="1" lang="ja-JP" altLang="ja-JP" sz="1100">
              <a:solidFill>
                <a:schemeClr val="dk1"/>
              </a:solidFill>
              <a:effectLst/>
              <a:latin typeface="+mn-lt"/>
              <a:ea typeface="+mn-ea"/>
              <a:cs typeface="+mn-cs"/>
            </a:rPr>
            <a:t>類似団体平均より</a:t>
          </a:r>
          <a:r>
            <a:rPr kumimoji="1" lang="ja-JP" altLang="en-US" sz="1100">
              <a:solidFill>
                <a:schemeClr val="dk1"/>
              </a:solidFill>
              <a:effectLst/>
              <a:latin typeface="+mn-lt"/>
              <a:ea typeface="+mn-ea"/>
              <a:cs typeface="+mn-cs"/>
            </a:rPr>
            <a:t>下回っているため</a:t>
          </a:r>
          <a:r>
            <a:rPr kumimoji="1" lang="ja-JP" altLang="ja-JP" sz="1100">
              <a:solidFill>
                <a:schemeClr val="dk1"/>
              </a:solidFill>
              <a:effectLst/>
              <a:latin typeface="+mn-lt"/>
              <a:ea typeface="+mn-ea"/>
              <a:cs typeface="+mn-cs"/>
            </a:rPr>
            <a:t>、今後も「中津市行政サービス高度化プラン</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」及び「</a:t>
          </a:r>
          <a:r>
            <a:rPr kumimoji="1" lang="ja-JP" altLang="en-US" sz="1100">
              <a:solidFill>
                <a:schemeClr val="dk1"/>
              </a:solidFill>
              <a:effectLst/>
              <a:latin typeface="+mn-lt"/>
              <a:ea typeface="+mn-ea"/>
              <a:cs typeface="+mn-cs"/>
            </a:rPr>
            <a:t>公共施設等総合管理計画</a:t>
          </a:r>
          <a:r>
            <a:rPr kumimoji="1" lang="ja-JP" altLang="ja-JP" sz="1100">
              <a:solidFill>
                <a:schemeClr val="dk1"/>
              </a:solidFill>
              <a:effectLst/>
              <a:latin typeface="+mn-lt"/>
              <a:ea typeface="+mn-ea"/>
              <a:cs typeface="+mn-cs"/>
            </a:rPr>
            <a:t>」に基づき、さらなる自主財源の確保や財産基盤の強化を図る。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textlink="">
      <xdr:nvSpPr>
        <xdr:cNvPr id="67"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9" name="直線コネクタ 68"/>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textlink="">
      <xdr:nvSpPr>
        <xdr:cNvPr id="70"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textlink="">
      <xdr:nvSpPr>
        <xdr:cNvPr id="71" name="フローチャート: 判断 70"/>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2" name="直線コネクタ 71"/>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57855</xdr:rowOff>
    </xdr:from>
    <xdr:to>
      <xdr:col>19</xdr:col>
      <xdr:colOff>184150</xdr:colOff>
      <xdr:row>43</xdr:row>
      <xdr:rowOff>159455</xdr:rowOff>
    </xdr:to>
    <xdr:sp textlink="">
      <xdr:nvSpPr>
        <xdr:cNvPr id="73" name="フローチャート: 判断 72"/>
        <xdr:cNvSpPr/>
      </xdr:nvSpPr>
      <xdr:spPr>
        <a:xfrm>
          <a:off x="4064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169632</xdr:rowOff>
    </xdr:from>
    <xdr:ext cx="736600" cy="259045"/>
    <xdr:sp textlink="">
      <xdr:nvSpPr>
        <xdr:cNvPr id="74" name="テキスト ボックス 73"/>
        <xdr:cNvSpPr txBox="1"/>
      </xdr:nvSpPr>
      <xdr:spPr>
        <a:xfrm>
          <a:off x="3733800" y="7199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148872</xdr:rowOff>
    </xdr:to>
    <xdr:cxnSp macro="">
      <xdr:nvCxnSpPr>
        <xdr:cNvPr id="75" name="直線コネクタ 74"/>
        <xdr:cNvCxnSpPr/>
      </xdr:nvCxnSpPr>
      <xdr:spPr>
        <a:xfrm flipV="1">
          <a:off x="2336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71261</xdr:rowOff>
    </xdr:from>
    <xdr:to>
      <xdr:col>15</xdr:col>
      <xdr:colOff>133350</xdr:colOff>
      <xdr:row>44</xdr:row>
      <xdr:rowOff>1411</xdr:rowOff>
    </xdr:to>
    <xdr:sp textlink="">
      <xdr:nvSpPr>
        <xdr:cNvPr id="76" name="フローチャート: 判断 75"/>
        <xdr:cNvSpPr/>
      </xdr:nvSpPr>
      <xdr:spPr>
        <a:xfrm>
          <a:off x="3175000" y="74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11588</xdr:rowOff>
    </xdr:from>
    <xdr:ext cx="762000" cy="259045"/>
    <xdr:sp textlink="">
      <xdr:nvSpPr>
        <xdr:cNvPr id="77" name="テキスト ボックス 76"/>
        <xdr:cNvSpPr txBox="1"/>
      </xdr:nvSpPr>
      <xdr:spPr>
        <a:xfrm>
          <a:off x="2844800" y="721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148872</xdr:rowOff>
    </xdr:from>
    <xdr:to>
      <xdr:col>11</xdr:col>
      <xdr:colOff>31750</xdr:colOff>
      <xdr:row>43</xdr:row>
      <xdr:rowOff>148872</xdr:rowOff>
    </xdr:to>
    <xdr:cxnSp macro="">
      <xdr:nvCxnSpPr>
        <xdr:cNvPr id="78" name="直線コネクタ 77"/>
        <xdr:cNvCxnSpPr/>
      </xdr:nvCxnSpPr>
      <xdr:spPr>
        <a:xfrm>
          <a:off x="1447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84667</xdr:rowOff>
    </xdr:from>
    <xdr:to>
      <xdr:col>11</xdr:col>
      <xdr:colOff>82550</xdr:colOff>
      <xdr:row>44</xdr:row>
      <xdr:rowOff>14817</xdr:rowOff>
    </xdr:to>
    <xdr:sp textlink="">
      <xdr:nvSpPr>
        <xdr:cNvPr id="79" name="フローチャート: 判断 78"/>
        <xdr:cNvSpPr/>
      </xdr:nvSpPr>
      <xdr:spPr>
        <a:xfrm>
          <a:off x="2286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24994</xdr:rowOff>
    </xdr:from>
    <xdr:ext cx="762000" cy="259045"/>
    <xdr:sp textlink="">
      <xdr:nvSpPr>
        <xdr:cNvPr id="80" name="テキスト ボックス 79"/>
        <xdr:cNvSpPr txBox="1"/>
      </xdr:nvSpPr>
      <xdr:spPr>
        <a:xfrm>
          <a:off x="1955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textlink="">
      <xdr:nvSpPr>
        <xdr:cNvPr id="81" name="フローチャート: 判断 80"/>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24994</xdr:rowOff>
    </xdr:from>
    <xdr:ext cx="762000" cy="259045"/>
    <xdr:sp textlink="">
      <xdr:nvSpPr>
        <xdr:cNvPr id="82" name="テキスト ボックス 81"/>
        <xdr:cNvSpPr txBox="1"/>
      </xdr:nvSpPr>
      <xdr:spPr>
        <a:xfrm>
          <a:off x="1066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textlink="">
      <xdr:nvSpPr>
        <xdr:cNvPr id="88" name="楕円 87"/>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textlink="">
      <xdr:nvSpPr>
        <xdr:cNvPr id="89"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textlink="">
      <xdr:nvSpPr>
        <xdr:cNvPr id="90" name="楕円 89"/>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textlink="">
      <xdr:nvSpPr>
        <xdr:cNvPr id="91" name="テキスト ボックス 90"/>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textlink="">
      <xdr:nvSpPr>
        <xdr:cNvPr id="92" name="楕円 91"/>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textlink="">
      <xdr:nvSpPr>
        <xdr:cNvPr id="93" name="テキスト ボックス 92"/>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98072</xdr:rowOff>
    </xdr:from>
    <xdr:to>
      <xdr:col>11</xdr:col>
      <xdr:colOff>82550</xdr:colOff>
      <xdr:row>44</xdr:row>
      <xdr:rowOff>28222</xdr:rowOff>
    </xdr:to>
    <xdr:sp textlink="">
      <xdr:nvSpPr>
        <xdr:cNvPr id="94" name="楕円 93"/>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12999</xdr:rowOff>
    </xdr:from>
    <xdr:ext cx="762000" cy="259045"/>
    <xdr:sp textlink="">
      <xdr:nvSpPr>
        <xdr:cNvPr id="95" name="テキスト ボックス 94"/>
        <xdr:cNvSpPr txBox="1"/>
      </xdr:nvSpPr>
      <xdr:spPr>
        <a:xfrm>
          <a:off x="1955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98072</xdr:rowOff>
    </xdr:from>
    <xdr:to>
      <xdr:col>7</xdr:col>
      <xdr:colOff>31750</xdr:colOff>
      <xdr:row>44</xdr:row>
      <xdr:rowOff>28222</xdr:rowOff>
    </xdr:to>
    <xdr:sp textlink="">
      <xdr:nvSpPr>
        <xdr:cNvPr id="96" name="楕円 95"/>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12999</xdr:rowOff>
    </xdr:from>
    <xdr:ext cx="762000" cy="259045"/>
    <xdr:sp textlink="">
      <xdr:nvSpPr>
        <xdr:cNvPr id="97" name="テキスト ボックス 96"/>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歳入経常一般財源</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普通交付税、臨時財政対策債、地方消費税交付金の増額を主な要因として</a:t>
          </a:r>
          <a:r>
            <a:rPr kumimoji="1" lang="en-US" altLang="ja-JP" sz="1100">
              <a:solidFill>
                <a:schemeClr val="dk1"/>
              </a:solidFill>
              <a:effectLst/>
              <a:latin typeface="+mn-lt"/>
              <a:ea typeface="+mn-ea"/>
              <a:cs typeface="+mn-cs"/>
            </a:rPr>
            <a:t>1,490,077</a:t>
          </a:r>
          <a:r>
            <a:rPr kumimoji="1" lang="ja-JP" altLang="ja-JP" sz="1100">
              <a:solidFill>
                <a:schemeClr val="dk1"/>
              </a:solidFill>
              <a:effectLst/>
              <a:latin typeface="+mn-lt"/>
              <a:ea typeface="+mn-ea"/>
              <a:cs typeface="+mn-cs"/>
            </a:rPr>
            <a:t>千円の増となった</a:t>
          </a:r>
          <a:r>
            <a:rPr kumimoji="1" lang="ja-JP" altLang="en-US" sz="1100">
              <a:solidFill>
                <a:schemeClr val="dk1"/>
              </a:solidFill>
              <a:effectLst/>
              <a:latin typeface="+mn-lt"/>
              <a:ea typeface="+mn-ea"/>
              <a:cs typeface="+mn-cs"/>
            </a:rPr>
            <a:t>一方、</a:t>
          </a:r>
          <a:r>
            <a:rPr kumimoji="1" lang="ja-JP" altLang="ja-JP" sz="1100">
              <a:solidFill>
                <a:schemeClr val="dk1"/>
              </a:solidFill>
              <a:effectLst/>
              <a:latin typeface="+mn-lt"/>
              <a:ea typeface="+mn-ea"/>
              <a:cs typeface="+mn-cs"/>
            </a:rPr>
            <a:t>歳出計上一般財源</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人件費や公債費の減額が主な要因として</a:t>
          </a:r>
          <a:r>
            <a:rPr kumimoji="1" lang="en-US" altLang="ja-JP" sz="1100">
              <a:solidFill>
                <a:schemeClr val="dk1"/>
              </a:solidFill>
              <a:effectLst/>
              <a:latin typeface="+mn-lt"/>
              <a:ea typeface="+mn-ea"/>
              <a:cs typeface="+mn-cs"/>
            </a:rPr>
            <a:t>60,257</a:t>
          </a:r>
          <a:r>
            <a:rPr kumimoji="1" lang="ja-JP" altLang="ja-JP" sz="1100">
              <a:solidFill>
                <a:schemeClr val="dk1"/>
              </a:solidFill>
              <a:effectLst/>
              <a:latin typeface="+mn-lt"/>
              <a:ea typeface="+mn-ea"/>
              <a:cs typeface="+mn-cs"/>
            </a:rPr>
            <a:t>千円の減と</a:t>
          </a:r>
          <a:r>
            <a:rPr kumimoji="1" lang="ja-JP" altLang="en-US" sz="1050">
              <a:solidFill>
                <a:schemeClr val="dk1"/>
              </a:solidFill>
              <a:effectLst/>
              <a:latin typeface="+mn-lt"/>
              <a:ea typeface="+mn-ea"/>
              <a:cs typeface="+mn-cs"/>
            </a:rPr>
            <a:t>なったことから、</a:t>
          </a:r>
          <a:r>
            <a:rPr kumimoji="1" lang="ja-JP" altLang="ja-JP" sz="1050">
              <a:solidFill>
                <a:schemeClr val="dk1"/>
              </a:solidFill>
              <a:effectLst/>
              <a:latin typeface="+mn-lt"/>
              <a:ea typeface="+mn-ea"/>
              <a:cs typeface="+mn-cs"/>
            </a:rPr>
            <a:t>前年度に比べ</a:t>
          </a:r>
          <a:r>
            <a:rPr kumimoji="1" lang="en-US" altLang="ja-JP" sz="1050">
              <a:solidFill>
                <a:schemeClr val="dk1"/>
              </a:solidFill>
              <a:effectLst/>
              <a:latin typeface="+mn-lt"/>
              <a:ea typeface="+mn-ea"/>
              <a:cs typeface="+mn-cs"/>
            </a:rPr>
            <a:t>7.0</a:t>
          </a:r>
          <a:r>
            <a:rPr kumimoji="1" lang="ja-JP" altLang="ja-JP" sz="1050">
              <a:solidFill>
                <a:schemeClr val="dk1"/>
              </a:solidFill>
              <a:effectLst/>
              <a:latin typeface="+mn-lt"/>
              <a:ea typeface="+mn-ea"/>
              <a:cs typeface="+mn-cs"/>
            </a:rPr>
            <a:t>ポイント</a:t>
          </a:r>
          <a:r>
            <a:rPr kumimoji="1" lang="ja-JP" altLang="en-US" sz="1050">
              <a:solidFill>
                <a:schemeClr val="dk1"/>
              </a:solidFill>
              <a:effectLst/>
              <a:latin typeface="+mn-lt"/>
              <a:ea typeface="+mn-ea"/>
              <a:cs typeface="+mn-cs"/>
            </a:rPr>
            <a:t>改善した</a:t>
          </a:r>
          <a:r>
            <a:rPr kumimoji="1" lang="ja-JP" altLang="ja-JP" sz="105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依然として類似団体を上回る数値で推移して</a:t>
          </a:r>
          <a:r>
            <a:rPr kumimoji="1" lang="ja-JP" altLang="en-US" sz="1050">
              <a:solidFill>
                <a:schemeClr val="dk1"/>
              </a:solidFill>
              <a:effectLst/>
              <a:latin typeface="+mn-lt"/>
              <a:ea typeface="+mn-ea"/>
              <a:cs typeface="+mn-cs"/>
            </a:rPr>
            <a:t>おり</a:t>
          </a:r>
          <a:r>
            <a:rPr kumimoji="1" lang="ja-JP" altLang="ja-JP" sz="1050">
              <a:solidFill>
                <a:schemeClr val="dk1"/>
              </a:solidFill>
              <a:effectLst/>
              <a:latin typeface="+mn-lt"/>
              <a:ea typeface="+mn-ea"/>
              <a:cs typeface="+mn-cs"/>
            </a:rPr>
            <a:t>、今後、「中津市行政サービス高度化プラン</a:t>
          </a:r>
          <a:r>
            <a:rPr kumimoji="1" lang="en-US" altLang="ja-JP" sz="1050">
              <a:solidFill>
                <a:schemeClr val="dk1"/>
              </a:solidFill>
              <a:effectLst/>
              <a:latin typeface="+mn-lt"/>
              <a:ea typeface="+mn-ea"/>
              <a:cs typeface="+mn-cs"/>
            </a:rPr>
            <a:t>2022</a:t>
          </a:r>
          <a:r>
            <a:rPr kumimoji="1" lang="ja-JP" altLang="ja-JP" sz="1050">
              <a:solidFill>
                <a:schemeClr val="dk1"/>
              </a:solidFill>
              <a:effectLst/>
              <a:latin typeface="+mn-lt"/>
              <a:ea typeface="+mn-ea"/>
              <a:cs typeface="+mn-cs"/>
            </a:rPr>
            <a:t>」に基づき、さらなる自主財源の確保及び経常経費の削減を図る。</a:t>
          </a:r>
          <a:endParaRPr lang="ja-JP" altLang="ja-JP" sz="1200">
            <a:effectLst/>
          </a:endParaRPr>
        </a:p>
      </xdr:txBody>
    </xdr:sp>
    <xdr:clientData/>
  </xdr:twoCellAnchor>
  <xdr:oneCellAnchor>
    <xdr:from>
      <xdr:col>3</xdr:col>
      <xdr:colOff>95250</xdr:colOff>
      <xdr:row>54</xdr:row>
      <xdr:rowOff>139700</xdr:rowOff>
    </xdr:from>
    <xdr:ext cx="298543" cy="225703"/>
    <xdr:sp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121496</xdr:rowOff>
    </xdr:from>
    <xdr:to>
      <xdr:col>23</xdr:col>
      <xdr:colOff>133350</xdr:colOff>
      <xdr:row>65</xdr:row>
      <xdr:rowOff>101177</xdr:rowOff>
    </xdr:to>
    <xdr:cxnSp macro="">
      <xdr:nvCxnSpPr>
        <xdr:cNvPr id="127" name="直線コネクタ 126"/>
        <xdr:cNvCxnSpPr/>
      </xdr:nvCxnSpPr>
      <xdr:spPr>
        <a:xfrm flipV="1">
          <a:off x="4953000" y="9894146"/>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73254</xdr:rowOff>
    </xdr:from>
    <xdr:ext cx="762000" cy="259045"/>
    <xdr:sp textlink="">
      <xdr:nvSpPr>
        <xdr:cNvPr id="128" name="財政構造の弾力性最小値テキスト"/>
        <xdr:cNvSpPr txBox="1"/>
      </xdr:nvSpPr>
      <xdr:spPr>
        <a:xfrm>
          <a:off x="5041900" y="1121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101177</xdr:rowOff>
    </xdr:from>
    <xdr:to>
      <xdr:col>24</xdr:col>
      <xdr:colOff>12700</xdr:colOff>
      <xdr:row>65</xdr:row>
      <xdr:rowOff>101177</xdr:rowOff>
    </xdr:to>
    <xdr:cxnSp macro="">
      <xdr:nvCxnSpPr>
        <xdr:cNvPr id="129" name="直線コネクタ 128"/>
        <xdr:cNvCxnSpPr/>
      </xdr:nvCxnSpPr>
      <xdr:spPr>
        <a:xfrm>
          <a:off x="4864100" y="1124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36423</xdr:rowOff>
    </xdr:from>
    <xdr:ext cx="762000" cy="259045"/>
    <xdr:sp textlink="">
      <xdr:nvSpPr>
        <xdr:cNvPr id="130" name="財政構造の弾力性最大値テキスト"/>
        <xdr:cNvSpPr txBox="1"/>
      </xdr:nvSpPr>
      <xdr:spPr>
        <a:xfrm>
          <a:off x="5041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121496</xdr:rowOff>
    </xdr:from>
    <xdr:to>
      <xdr:col>24</xdr:col>
      <xdr:colOff>12700</xdr:colOff>
      <xdr:row>57</xdr:row>
      <xdr:rowOff>121496</xdr:rowOff>
    </xdr:to>
    <xdr:cxnSp macro="">
      <xdr:nvCxnSpPr>
        <xdr:cNvPr id="131" name="直線コネクタ 130"/>
        <xdr:cNvCxnSpPr/>
      </xdr:nvCxnSpPr>
      <xdr:spPr>
        <a:xfrm>
          <a:off x="4864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66</xdr:row>
      <xdr:rowOff>18204</xdr:rowOff>
    </xdr:to>
    <xdr:cxnSp macro="">
      <xdr:nvCxnSpPr>
        <xdr:cNvPr id="132" name="直線コネクタ 131"/>
        <xdr:cNvCxnSpPr/>
      </xdr:nvCxnSpPr>
      <xdr:spPr>
        <a:xfrm flipV="1">
          <a:off x="4114800" y="10770870"/>
          <a:ext cx="838200" cy="56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85107</xdr:rowOff>
    </xdr:from>
    <xdr:ext cx="762000" cy="259045"/>
    <xdr:sp textlink="">
      <xdr:nvSpPr>
        <xdr:cNvPr id="133"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textlink="">
      <xdr:nvSpPr>
        <xdr:cNvPr id="134" name="フローチャート: 判断 133"/>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18204</xdr:rowOff>
    </xdr:from>
    <xdr:to>
      <xdr:col>19</xdr:col>
      <xdr:colOff>133350</xdr:colOff>
      <xdr:row>67</xdr:row>
      <xdr:rowOff>7620</xdr:rowOff>
    </xdr:to>
    <xdr:cxnSp macro="">
      <xdr:nvCxnSpPr>
        <xdr:cNvPr id="135" name="直線コネクタ 134"/>
        <xdr:cNvCxnSpPr/>
      </xdr:nvCxnSpPr>
      <xdr:spPr>
        <a:xfrm flipV="1">
          <a:off x="3225800" y="1133390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textlink="">
      <xdr:nvSpPr>
        <xdr:cNvPr id="136" name="フローチャート: 判断 135"/>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textlink="">
      <xdr:nvSpPr>
        <xdr:cNvPr id="137" name="テキスト ボックス 136"/>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10160</xdr:rowOff>
    </xdr:from>
    <xdr:to>
      <xdr:col>15</xdr:col>
      <xdr:colOff>82550</xdr:colOff>
      <xdr:row>67</xdr:row>
      <xdr:rowOff>7620</xdr:rowOff>
    </xdr:to>
    <xdr:cxnSp macro="">
      <xdr:nvCxnSpPr>
        <xdr:cNvPr id="138" name="直線コネクタ 137"/>
        <xdr:cNvCxnSpPr/>
      </xdr:nvCxnSpPr>
      <xdr:spPr>
        <a:xfrm>
          <a:off x="2336800" y="1132586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textlink="">
      <xdr:nvSpPr>
        <xdr:cNvPr id="139" name="フローチャート: 判断 138"/>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textlink="">
      <xdr:nvSpPr>
        <xdr:cNvPr id="140" name="テキスト ボックス 139"/>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10160</xdr:rowOff>
    </xdr:from>
    <xdr:to>
      <xdr:col>11</xdr:col>
      <xdr:colOff>31750</xdr:colOff>
      <xdr:row>66</xdr:row>
      <xdr:rowOff>34290</xdr:rowOff>
    </xdr:to>
    <xdr:cxnSp macro="">
      <xdr:nvCxnSpPr>
        <xdr:cNvPr id="141" name="直線コネクタ 140"/>
        <xdr:cNvCxnSpPr/>
      </xdr:nvCxnSpPr>
      <xdr:spPr>
        <a:xfrm flipV="1">
          <a:off x="1447800" y="113258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textlink="">
      <xdr:nvSpPr>
        <xdr:cNvPr id="142" name="フローチャート: 判断 141"/>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60131</xdr:rowOff>
    </xdr:from>
    <xdr:ext cx="762000" cy="259045"/>
    <xdr:sp textlink="">
      <xdr:nvSpPr>
        <xdr:cNvPr id="143" name="テキスト ボックス 142"/>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textlink="">
      <xdr:nvSpPr>
        <xdr:cNvPr id="144" name="フローチャート: 判断 143"/>
        <xdr:cNvSpPr/>
      </xdr:nvSpPr>
      <xdr:spPr>
        <a:xfrm>
          <a:off x="1397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3827</xdr:rowOff>
    </xdr:from>
    <xdr:ext cx="762000" cy="259045"/>
    <xdr:sp textlink="">
      <xdr:nvSpPr>
        <xdr:cNvPr id="145" name="テキスト ボックス 144"/>
        <xdr:cNvSpPr txBox="1"/>
      </xdr:nvSpPr>
      <xdr:spPr>
        <a:xfrm>
          <a:off x="1066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textlink="">
      <xdr:nvSpPr>
        <xdr:cNvPr id="151" name="楕円 150"/>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62247</xdr:rowOff>
    </xdr:from>
    <xdr:ext cx="762000" cy="259045"/>
    <xdr:sp textlink="">
      <xdr:nvSpPr>
        <xdr:cNvPr id="152" name="財政構造の弾力性該当値テキスト"/>
        <xdr:cNvSpPr txBox="1"/>
      </xdr:nvSpPr>
      <xdr:spPr>
        <a:xfrm>
          <a:off x="5041900" y="1069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138854</xdr:rowOff>
    </xdr:from>
    <xdr:to>
      <xdr:col>19</xdr:col>
      <xdr:colOff>184150</xdr:colOff>
      <xdr:row>66</xdr:row>
      <xdr:rowOff>69004</xdr:rowOff>
    </xdr:to>
    <xdr:sp textlink="">
      <xdr:nvSpPr>
        <xdr:cNvPr id="153" name="楕円 152"/>
        <xdr:cNvSpPr/>
      </xdr:nvSpPr>
      <xdr:spPr>
        <a:xfrm>
          <a:off x="4064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53781</xdr:rowOff>
    </xdr:from>
    <xdr:ext cx="736600" cy="259045"/>
    <xdr:sp textlink="">
      <xdr:nvSpPr>
        <xdr:cNvPr id="154" name="テキスト ボックス 153"/>
        <xdr:cNvSpPr txBox="1"/>
      </xdr:nvSpPr>
      <xdr:spPr>
        <a:xfrm>
          <a:off x="3733800" y="1136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128270</xdr:rowOff>
    </xdr:from>
    <xdr:to>
      <xdr:col>15</xdr:col>
      <xdr:colOff>133350</xdr:colOff>
      <xdr:row>67</xdr:row>
      <xdr:rowOff>58420</xdr:rowOff>
    </xdr:to>
    <xdr:sp textlink="">
      <xdr:nvSpPr>
        <xdr:cNvPr id="155" name="楕円 154"/>
        <xdr:cNvSpPr/>
      </xdr:nvSpPr>
      <xdr:spPr>
        <a:xfrm>
          <a:off x="3175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43197</xdr:rowOff>
    </xdr:from>
    <xdr:ext cx="762000" cy="259045"/>
    <xdr:sp textlink="">
      <xdr:nvSpPr>
        <xdr:cNvPr id="156" name="テキスト ボックス 155"/>
        <xdr:cNvSpPr txBox="1"/>
      </xdr:nvSpPr>
      <xdr:spPr>
        <a:xfrm>
          <a:off x="2844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130810</xdr:rowOff>
    </xdr:from>
    <xdr:to>
      <xdr:col>11</xdr:col>
      <xdr:colOff>82550</xdr:colOff>
      <xdr:row>66</xdr:row>
      <xdr:rowOff>60960</xdr:rowOff>
    </xdr:to>
    <xdr:sp textlink="">
      <xdr:nvSpPr>
        <xdr:cNvPr id="157" name="楕円 156"/>
        <xdr:cNvSpPr/>
      </xdr:nvSpPr>
      <xdr:spPr>
        <a:xfrm>
          <a:off x="2286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45737</xdr:rowOff>
    </xdr:from>
    <xdr:ext cx="762000" cy="259045"/>
    <xdr:sp textlink="">
      <xdr:nvSpPr>
        <xdr:cNvPr id="158" name="テキスト ボックス 157"/>
        <xdr:cNvSpPr txBox="1"/>
      </xdr:nvSpPr>
      <xdr:spPr>
        <a:xfrm>
          <a:off x="1955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154940</xdr:rowOff>
    </xdr:from>
    <xdr:to>
      <xdr:col>7</xdr:col>
      <xdr:colOff>31750</xdr:colOff>
      <xdr:row>66</xdr:row>
      <xdr:rowOff>85090</xdr:rowOff>
    </xdr:to>
    <xdr:sp textlink="">
      <xdr:nvSpPr>
        <xdr:cNvPr id="159" name="楕円 158"/>
        <xdr:cNvSpPr/>
      </xdr:nvSpPr>
      <xdr:spPr>
        <a:xfrm>
          <a:off x="1397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69867</xdr:rowOff>
    </xdr:from>
    <xdr:ext cx="762000" cy="259045"/>
    <xdr:sp textlink="">
      <xdr:nvSpPr>
        <xdr:cNvPr id="160" name="テキスト ボックス 159"/>
        <xdr:cNvSpPr txBox="1"/>
      </xdr:nvSpPr>
      <xdr:spPr>
        <a:xfrm>
          <a:off x="1066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[165,561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人口１人当たりの金額が類似団体平均を上回っているのは、主に人件費が要因となっている。これは類似団体と比較して職員数が多く、ラスパイレス指数が</a:t>
          </a:r>
          <a:r>
            <a:rPr kumimoji="1" lang="en-US" altLang="ja-JP" sz="1000">
              <a:solidFill>
                <a:schemeClr val="dk1"/>
              </a:solidFill>
              <a:effectLst/>
              <a:latin typeface="+mn-lt"/>
              <a:ea typeface="+mn-ea"/>
              <a:cs typeface="+mn-cs"/>
            </a:rPr>
            <a:t>101.3</a:t>
          </a:r>
          <a:r>
            <a:rPr kumimoji="1" lang="ja-JP" altLang="en-US" sz="1000">
              <a:solidFill>
                <a:schemeClr val="dk1"/>
              </a:solidFill>
              <a:effectLst/>
              <a:latin typeface="+mn-lt"/>
              <a:ea typeface="+mn-ea"/>
              <a:cs typeface="+mn-cs"/>
            </a:rPr>
            <a:t>と</a:t>
          </a:r>
          <a:r>
            <a:rPr kumimoji="1" lang="ja-JP" altLang="ja-JP" sz="1000">
              <a:solidFill>
                <a:schemeClr val="dk1"/>
              </a:solidFill>
              <a:effectLst/>
              <a:latin typeface="+mn-lt"/>
              <a:ea typeface="+mn-ea"/>
              <a:cs typeface="+mn-cs"/>
            </a:rPr>
            <a:t>高いためである。</a:t>
          </a:r>
          <a:endParaRPr kumimoji="1" lang="en-US" altLang="ja-JP"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　また、物件費については、新型コロナウイルスワクチン接種にかかる経費や容器包装プラスチックごみの分別回収の開始に伴う一般廃棄物収集運搬委託料の増が主な要因となり、</a:t>
          </a:r>
          <a:r>
            <a:rPr kumimoji="1" lang="ja-JP" altLang="ja-JP" sz="1000">
              <a:solidFill>
                <a:schemeClr val="dk1"/>
              </a:solidFill>
              <a:effectLst/>
              <a:latin typeface="+mn-lt"/>
              <a:ea typeface="+mn-ea"/>
              <a:cs typeface="+mn-cs"/>
            </a:rPr>
            <a:t>前年比</a:t>
          </a:r>
          <a:r>
            <a:rPr kumimoji="1" lang="en-US" altLang="ja-JP" sz="1000">
              <a:solidFill>
                <a:schemeClr val="dk1"/>
              </a:solidFill>
              <a:effectLst/>
              <a:latin typeface="+mn-lt"/>
              <a:ea typeface="+mn-ea"/>
              <a:cs typeface="+mn-cs"/>
            </a:rPr>
            <a:t>471,053</a:t>
          </a:r>
          <a:r>
            <a:rPr kumimoji="1" lang="ja-JP" altLang="ja-JP" sz="1000">
              <a:solidFill>
                <a:schemeClr val="dk1"/>
              </a:solidFill>
              <a:effectLst/>
              <a:latin typeface="+mn-lt"/>
              <a:ea typeface="+mn-ea"/>
              <a:cs typeface="+mn-cs"/>
            </a:rPr>
            <a:t>千円</a:t>
          </a:r>
          <a:r>
            <a:rPr kumimoji="1" lang="ja-JP" altLang="en-US" sz="1000">
              <a:solidFill>
                <a:schemeClr val="dk1"/>
              </a:solidFill>
              <a:effectLst/>
              <a:latin typeface="+mn-lt"/>
              <a:ea typeface="+mn-ea"/>
              <a:cs typeface="+mn-cs"/>
            </a:rPr>
            <a:t>と大幅な増となっている。</a:t>
          </a:r>
          <a:endParaRPr kumimoji="1" lang="en-US" altLang="ja-JP"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「中津市行政サービス高度化プラン</a:t>
          </a:r>
          <a:r>
            <a:rPr kumimoji="1" lang="en-US" altLang="ja-JP" sz="1000">
              <a:solidFill>
                <a:schemeClr val="dk1"/>
              </a:solidFill>
              <a:effectLst/>
              <a:latin typeface="+mn-lt"/>
              <a:ea typeface="+mn-ea"/>
              <a:cs typeface="+mn-cs"/>
            </a:rPr>
            <a:t>2022</a:t>
          </a:r>
          <a:r>
            <a:rPr kumimoji="1" lang="ja-JP" altLang="ja-JP" sz="1000">
              <a:solidFill>
                <a:schemeClr val="dk1"/>
              </a:solidFill>
              <a:effectLst/>
              <a:latin typeface="+mn-lt"/>
              <a:ea typeface="+mn-ea"/>
              <a:cs typeface="+mn-cs"/>
            </a:rPr>
            <a:t>」に基づき、</a:t>
          </a:r>
          <a:r>
            <a:rPr kumimoji="1" lang="ja-JP" altLang="en-US" sz="1000">
              <a:solidFill>
                <a:schemeClr val="dk1"/>
              </a:solidFill>
              <a:effectLst/>
              <a:latin typeface="+mn-lt"/>
              <a:ea typeface="+mn-ea"/>
              <a:cs typeface="+mn-cs"/>
            </a:rPr>
            <a:t>今後は</a:t>
          </a:r>
          <a:r>
            <a:rPr kumimoji="1" lang="ja-JP" altLang="ja-JP" sz="1000">
              <a:solidFill>
                <a:schemeClr val="dk1"/>
              </a:solidFill>
              <a:effectLst/>
              <a:latin typeface="+mn-lt"/>
              <a:ea typeface="+mn-ea"/>
              <a:cs typeface="+mn-cs"/>
            </a:rPr>
            <a:t>職員の</a:t>
          </a:r>
          <a:r>
            <a:rPr kumimoji="1" lang="ja-JP" altLang="en-US" sz="1000">
              <a:solidFill>
                <a:schemeClr val="dk1"/>
              </a:solidFill>
              <a:effectLst/>
              <a:latin typeface="+mn-lt"/>
              <a:ea typeface="+mn-ea"/>
              <a:cs typeface="+mn-cs"/>
            </a:rPr>
            <a:t>定員</a:t>
          </a:r>
          <a:r>
            <a:rPr kumimoji="1" lang="ja-JP" altLang="ja-JP" sz="1000">
              <a:solidFill>
                <a:schemeClr val="dk1"/>
              </a:solidFill>
              <a:effectLst/>
              <a:latin typeface="+mn-lt"/>
              <a:ea typeface="+mn-ea"/>
              <a:cs typeface="+mn-cs"/>
            </a:rPr>
            <a:t>適正</a:t>
          </a:r>
          <a:r>
            <a:rPr kumimoji="1" lang="ja-JP" altLang="en-US" sz="1000">
              <a:solidFill>
                <a:schemeClr val="dk1"/>
              </a:solidFill>
              <a:effectLst/>
              <a:latin typeface="+mn-lt"/>
              <a:ea typeface="+mn-ea"/>
              <a:cs typeface="+mn-cs"/>
            </a:rPr>
            <a:t>化計画を策定し、職員数の適正化を図り、</a:t>
          </a:r>
          <a:r>
            <a:rPr kumimoji="1" lang="ja-JP" altLang="ja-JP" sz="1000">
              <a:solidFill>
                <a:schemeClr val="dk1"/>
              </a:solidFill>
              <a:effectLst/>
              <a:latin typeface="+mn-lt"/>
              <a:ea typeface="+mn-ea"/>
              <a:cs typeface="+mn-cs"/>
            </a:rPr>
            <a:t>さらなる経費削減に努める。</a:t>
          </a:r>
          <a:endParaRPr lang="ja-JP" altLang="ja-JP" sz="1100">
            <a:effectLst/>
          </a:endParaRPr>
        </a:p>
      </xdr:txBody>
    </xdr:sp>
    <xdr:clientData/>
  </xdr:twoCellAnchor>
  <xdr:oneCellAnchor>
    <xdr:from>
      <xdr:col>3</xdr:col>
      <xdr:colOff>95250</xdr:colOff>
      <xdr:row>77</xdr:row>
      <xdr:rowOff>6350</xdr:rowOff>
    </xdr:from>
    <xdr:ext cx="349839" cy="225703"/>
    <xdr:sp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8" name="直線コネクタ 187"/>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textlink="">
      <xdr:nvSpPr>
        <xdr:cNvPr id="189" name="人件費・物件費等の状況最小値テキスト"/>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90" name="直線コネクタ 189"/>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textlink="">
      <xdr:nvSpPr>
        <xdr:cNvPr id="191" name="人件費・物件費等の状況最大値テキスト"/>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2" name="直線コネクタ 191"/>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54318</xdr:rowOff>
    </xdr:from>
    <xdr:to>
      <xdr:col>23</xdr:col>
      <xdr:colOff>133350</xdr:colOff>
      <xdr:row>84</xdr:row>
      <xdr:rowOff>112095</xdr:rowOff>
    </xdr:to>
    <xdr:cxnSp macro="">
      <xdr:nvCxnSpPr>
        <xdr:cNvPr id="193" name="直線コネクタ 192"/>
        <xdr:cNvCxnSpPr/>
      </xdr:nvCxnSpPr>
      <xdr:spPr>
        <a:xfrm>
          <a:off x="4114800" y="14456118"/>
          <a:ext cx="838200" cy="5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51357</xdr:rowOff>
    </xdr:from>
    <xdr:ext cx="762000" cy="259045"/>
    <xdr:sp textlink="">
      <xdr:nvSpPr>
        <xdr:cNvPr id="194" name="人件費・物件費等の状況平均値テキスト"/>
        <xdr:cNvSpPr txBox="1"/>
      </xdr:nvSpPr>
      <xdr:spPr>
        <a:xfrm>
          <a:off x="5041900" y="1411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textlink="">
      <xdr:nvSpPr>
        <xdr:cNvPr id="195" name="フローチャート: 判断 194"/>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760</xdr:rowOff>
    </xdr:from>
    <xdr:to>
      <xdr:col>19</xdr:col>
      <xdr:colOff>133350</xdr:colOff>
      <xdr:row>84</xdr:row>
      <xdr:rowOff>54318</xdr:rowOff>
    </xdr:to>
    <xdr:cxnSp macro="">
      <xdr:nvCxnSpPr>
        <xdr:cNvPr id="196" name="直線コネクタ 195"/>
        <xdr:cNvCxnSpPr/>
      </xdr:nvCxnSpPr>
      <xdr:spPr>
        <a:xfrm>
          <a:off x="3225800" y="14402560"/>
          <a:ext cx="8890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139970</xdr:rowOff>
    </xdr:from>
    <xdr:to>
      <xdr:col>19</xdr:col>
      <xdr:colOff>184150</xdr:colOff>
      <xdr:row>84</xdr:row>
      <xdr:rowOff>70120</xdr:rowOff>
    </xdr:to>
    <xdr:sp textlink="">
      <xdr:nvSpPr>
        <xdr:cNvPr id="197" name="フローチャート: 判断 196"/>
        <xdr:cNvSpPr/>
      </xdr:nvSpPr>
      <xdr:spPr>
        <a:xfrm>
          <a:off x="4064000" y="14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80297</xdr:rowOff>
    </xdr:from>
    <xdr:ext cx="736600" cy="259045"/>
    <xdr:sp textlink="">
      <xdr:nvSpPr>
        <xdr:cNvPr id="198" name="テキスト ボックス 197"/>
        <xdr:cNvSpPr txBox="1"/>
      </xdr:nvSpPr>
      <xdr:spPr>
        <a:xfrm>
          <a:off x="3733800" y="1413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142780</xdr:rowOff>
    </xdr:from>
    <xdr:to>
      <xdr:col>15</xdr:col>
      <xdr:colOff>82550</xdr:colOff>
      <xdr:row>84</xdr:row>
      <xdr:rowOff>760</xdr:rowOff>
    </xdr:to>
    <xdr:cxnSp macro="">
      <xdr:nvCxnSpPr>
        <xdr:cNvPr id="199" name="直線コネクタ 198"/>
        <xdr:cNvCxnSpPr/>
      </xdr:nvCxnSpPr>
      <xdr:spPr>
        <a:xfrm>
          <a:off x="2336800" y="14373130"/>
          <a:ext cx="889000" cy="2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13567</xdr:rowOff>
    </xdr:from>
    <xdr:to>
      <xdr:col>15</xdr:col>
      <xdr:colOff>133350</xdr:colOff>
      <xdr:row>83</xdr:row>
      <xdr:rowOff>115167</xdr:rowOff>
    </xdr:to>
    <xdr:sp textlink="">
      <xdr:nvSpPr>
        <xdr:cNvPr id="200" name="フローチャート: 判断 199"/>
        <xdr:cNvSpPr/>
      </xdr:nvSpPr>
      <xdr:spPr>
        <a:xfrm>
          <a:off x="31750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125344</xdr:rowOff>
    </xdr:from>
    <xdr:ext cx="762000" cy="259045"/>
    <xdr:sp textlink="">
      <xdr:nvSpPr>
        <xdr:cNvPr id="201" name="テキスト ボックス 200"/>
        <xdr:cNvSpPr txBox="1"/>
      </xdr:nvSpPr>
      <xdr:spPr>
        <a:xfrm>
          <a:off x="2844800" y="1401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118659</xdr:rowOff>
    </xdr:from>
    <xdr:to>
      <xdr:col>11</xdr:col>
      <xdr:colOff>31750</xdr:colOff>
      <xdr:row>83</xdr:row>
      <xdr:rowOff>142780</xdr:rowOff>
    </xdr:to>
    <xdr:cxnSp macro="">
      <xdr:nvCxnSpPr>
        <xdr:cNvPr id="202" name="直線コネクタ 201"/>
        <xdr:cNvCxnSpPr/>
      </xdr:nvCxnSpPr>
      <xdr:spPr>
        <a:xfrm>
          <a:off x="1447800" y="14349009"/>
          <a:ext cx="889000" cy="2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144044</xdr:rowOff>
    </xdr:from>
    <xdr:to>
      <xdr:col>11</xdr:col>
      <xdr:colOff>82550</xdr:colOff>
      <xdr:row>83</xdr:row>
      <xdr:rowOff>74194</xdr:rowOff>
    </xdr:to>
    <xdr:sp textlink="">
      <xdr:nvSpPr>
        <xdr:cNvPr id="203" name="フローチャート: 判断 202"/>
        <xdr:cNvSpPr/>
      </xdr:nvSpPr>
      <xdr:spPr>
        <a:xfrm>
          <a:off x="2286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84371</xdr:rowOff>
    </xdr:from>
    <xdr:ext cx="762000" cy="259045"/>
    <xdr:sp textlink="">
      <xdr:nvSpPr>
        <xdr:cNvPr id="204" name="テキスト ボックス 203"/>
        <xdr:cNvSpPr txBox="1"/>
      </xdr:nvSpPr>
      <xdr:spPr>
        <a:xfrm>
          <a:off x="1955800" y="13971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138157</xdr:rowOff>
    </xdr:from>
    <xdr:to>
      <xdr:col>7</xdr:col>
      <xdr:colOff>31750</xdr:colOff>
      <xdr:row>83</xdr:row>
      <xdr:rowOff>68307</xdr:rowOff>
    </xdr:to>
    <xdr:sp textlink="">
      <xdr:nvSpPr>
        <xdr:cNvPr id="205" name="フローチャート: 判断 204"/>
        <xdr:cNvSpPr/>
      </xdr:nvSpPr>
      <xdr:spPr>
        <a:xfrm>
          <a:off x="1397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78484</xdr:rowOff>
    </xdr:from>
    <xdr:ext cx="762000" cy="259045"/>
    <xdr:sp textlink="">
      <xdr:nvSpPr>
        <xdr:cNvPr id="206" name="テキスト ボックス 205"/>
        <xdr:cNvSpPr txBox="1"/>
      </xdr:nvSpPr>
      <xdr:spPr>
        <a:xfrm>
          <a:off x="1066800" y="1396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61295</xdr:rowOff>
    </xdr:from>
    <xdr:to>
      <xdr:col>23</xdr:col>
      <xdr:colOff>184150</xdr:colOff>
      <xdr:row>84</xdr:row>
      <xdr:rowOff>162895</xdr:rowOff>
    </xdr:to>
    <xdr:sp textlink="">
      <xdr:nvSpPr>
        <xdr:cNvPr id="212" name="楕円 211"/>
        <xdr:cNvSpPr/>
      </xdr:nvSpPr>
      <xdr:spPr>
        <a:xfrm>
          <a:off x="4902200" y="1446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33372</xdr:rowOff>
    </xdr:from>
    <xdr:ext cx="762000" cy="259045"/>
    <xdr:sp textlink="">
      <xdr:nvSpPr>
        <xdr:cNvPr id="213" name="人件費・物件費等の状況該当値テキスト"/>
        <xdr:cNvSpPr txBox="1"/>
      </xdr:nvSpPr>
      <xdr:spPr>
        <a:xfrm>
          <a:off x="5041900" y="1443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3518</xdr:rowOff>
    </xdr:from>
    <xdr:to>
      <xdr:col>19</xdr:col>
      <xdr:colOff>184150</xdr:colOff>
      <xdr:row>84</xdr:row>
      <xdr:rowOff>105118</xdr:rowOff>
    </xdr:to>
    <xdr:sp textlink="">
      <xdr:nvSpPr>
        <xdr:cNvPr id="214" name="楕円 213"/>
        <xdr:cNvSpPr/>
      </xdr:nvSpPr>
      <xdr:spPr>
        <a:xfrm>
          <a:off x="4064000" y="1440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89895</xdr:rowOff>
    </xdr:from>
    <xdr:ext cx="736600" cy="259045"/>
    <xdr:sp textlink="">
      <xdr:nvSpPr>
        <xdr:cNvPr id="215" name="テキスト ボックス 214"/>
        <xdr:cNvSpPr txBox="1"/>
      </xdr:nvSpPr>
      <xdr:spPr>
        <a:xfrm>
          <a:off x="3733800" y="14491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121410</xdr:rowOff>
    </xdr:from>
    <xdr:to>
      <xdr:col>15</xdr:col>
      <xdr:colOff>133350</xdr:colOff>
      <xdr:row>84</xdr:row>
      <xdr:rowOff>51560</xdr:rowOff>
    </xdr:to>
    <xdr:sp textlink="">
      <xdr:nvSpPr>
        <xdr:cNvPr id="216" name="楕円 215"/>
        <xdr:cNvSpPr/>
      </xdr:nvSpPr>
      <xdr:spPr>
        <a:xfrm>
          <a:off x="3175000" y="143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36337</xdr:rowOff>
    </xdr:from>
    <xdr:ext cx="762000" cy="259045"/>
    <xdr:sp textlink="">
      <xdr:nvSpPr>
        <xdr:cNvPr id="217" name="テキスト ボックス 216"/>
        <xdr:cNvSpPr txBox="1"/>
      </xdr:nvSpPr>
      <xdr:spPr>
        <a:xfrm>
          <a:off x="2844800" y="144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91980</xdr:rowOff>
    </xdr:from>
    <xdr:to>
      <xdr:col>11</xdr:col>
      <xdr:colOff>82550</xdr:colOff>
      <xdr:row>84</xdr:row>
      <xdr:rowOff>22130</xdr:rowOff>
    </xdr:to>
    <xdr:sp textlink="">
      <xdr:nvSpPr>
        <xdr:cNvPr id="218" name="楕円 217"/>
        <xdr:cNvSpPr/>
      </xdr:nvSpPr>
      <xdr:spPr>
        <a:xfrm>
          <a:off x="2286000" y="1432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6907</xdr:rowOff>
    </xdr:from>
    <xdr:ext cx="762000" cy="259045"/>
    <xdr:sp textlink="">
      <xdr:nvSpPr>
        <xdr:cNvPr id="219" name="テキスト ボックス 218"/>
        <xdr:cNvSpPr txBox="1"/>
      </xdr:nvSpPr>
      <xdr:spPr>
        <a:xfrm>
          <a:off x="1955800" y="1440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67859</xdr:rowOff>
    </xdr:from>
    <xdr:to>
      <xdr:col>7</xdr:col>
      <xdr:colOff>31750</xdr:colOff>
      <xdr:row>83</xdr:row>
      <xdr:rowOff>169459</xdr:rowOff>
    </xdr:to>
    <xdr:sp textlink="">
      <xdr:nvSpPr>
        <xdr:cNvPr id="220" name="楕円 219"/>
        <xdr:cNvSpPr/>
      </xdr:nvSpPr>
      <xdr:spPr>
        <a:xfrm>
          <a:off x="1397000" y="14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154236</xdr:rowOff>
    </xdr:from>
    <xdr:ext cx="762000" cy="259045"/>
    <xdr:sp textlink="">
      <xdr:nvSpPr>
        <xdr:cNvPr id="221" name="テキスト ボックス 220"/>
        <xdr:cNvSpPr txBox="1"/>
      </xdr:nvSpPr>
      <xdr:spPr>
        <a:xfrm>
          <a:off x="1066800" y="1438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17</a:t>
          </a:r>
          <a:r>
            <a:rPr kumimoji="1" lang="ja-JP" altLang="ja-JP" sz="1000">
              <a:solidFill>
                <a:schemeClr val="dk1"/>
              </a:solidFill>
              <a:effectLst/>
              <a:latin typeface="+mn-lt"/>
              <a:ea typeface="+mn-ea"/>
              <a:cs typeface="+mn-cs"/>
            </a:rPr>
            <a:t>年度より特別職給与</a:t>
          </a:r>
          <a:r>
            <a:rPr kumimoji="1" lang="en-US" altLang="ja-JP" sz="1000">
              <a:solidFill>
                <a:schemeClr val="dk1"/>
              </a:solidFill>
              <a:effectLst/>
              <a:latin typeface="+mn-lt"/>
              <a:ea typeface="+mn-ea"/>
              <a:cs typeface="+mn-cs"/>
            </a:rPr>
            <a:t>8</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10</a:t>
          </a:r>
          <a:r>
            <a:rPr kumimoji="1" lang="ja-JP" altLang="ja-JP" sz="1000">
              <a:solidFill>
                <a:schemeClr val="dk1"/>
              </a:solidFill>
              <a:effectLst/>
              <a:latin typeface="+mn-lt"/>
              <a:ea typeface="+mn-ea"/>
              <a:cs typeface="+mn-cs"/>
            </a:rPr>
            <a:t>％カット、平成</a:t>
          </a:r>
          <a:r>
            <a:rPr kumimoji="1" lang="en-US" altLang="ja-JP" sz="1000">
              <a:solidFill>
                <a:schemeClr val="dk1"/>
              </a:solidFill>
              <a:effectLst/>
              <a:latin typeface="+mn-lt"/>
              <a:ea typeface="+mn-ea"/>
              <a:cs typeface="+mn-cs"/>
            </a:rPr>
            <a:t>18</a:t>
          </a:r>
          <a:r>
            <a:rPr kumimoji="1" lang="ja-JP" altLang="ja-JP" sz="1000">
              <a:solidFill>
                <a:schemeClr val="dk1"/>
              </a:solidFill>
              <a:effectLst/>
              <a:latin typeface="+mn-lt"/>
              <a:ea typeface="+mn-ea"/>
              <a:cs typeface="+mn-cs"/>
            </a:rPr>
            <a:t>年度より一般職員給与</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％カット及び管理職手当</a:t>
          </a:r>
          <a:r>
            <a:rPr kumimoji="1" lang="en-US" altLang="ja-JP" sz="1000">
              <a:solidFill>
                <a:schemeClr val="dk1"/>
              </a:solidFill>
              <a:effectLst/>
              <a:latin typeface="+mn-lt"/>
              <a:ea typeface="+mn-ea"/>
              <a:cs typeface="+mn-cs"/>
            </a:rPr>
            <a:t>20</a:t>
          </a:r>
          <a:r>
            <a:rPr kumimoji="1" lang="ja-JP" altLang="ja-JP" sz="1000">
              <a:solidFill>
                <a:schemeClr val="dk1"/>
              </a:solidFill>
              <a:effectLst/>
              <a:latin typeface="+mn-lt"/>
              <a:ea typeface="+mn-ea"/>
              <a:cs typeface="+mn-cs"/>
            </a:rPr>
            <a:t>％カットを実施。また平成</a:t>
          </a:r>
          <a:r>
            <a:rPr kumimoji="1" lang="en-US" altLang="ja-JP" sz="1000">
              <a:solidFill>
                <a:schemeClr val="dk1"/>
              </a:solidFill>
              <a:effectLst/>
              <a:latin typeface="+mn-lt"/>
              <a:ea typeface="+mn-ea"/>
              <a:cs typeface="+mn-cs"/>
            </a:rPr>
            <a:t>18</a:t>
          </a:r>
          <a:r>
            <a:rPr kumimoji="1" lang="ja-JP" altLang="ja-JP" sz="1000">
              <a:solidFill>
                <a:schemeClr val="dk1"/>
              </a:solidFill>
              <a:effectLst/>
              <a:latin typeface="+mn-lt"/>
              <a:ea typeface="+mn-ea"/>
              <a:cs typeface="+mn-cs"/>
            </a:rPr>
            <a:t>年度と平成</a:t>
          </a:r>
          <a:r>
            <a:rPr kumimoji="1" lang="en-US" altLang="ja-JP" sz="1000">
              <a:solidFill>
                <a:schemeClr val="dk1"/>
              </a:solidFill>
              <a:effectLst/>
              <a:latin typeface="+mn-lt"/>
              <a:ea typeface="+mn-ea"/>
              <a:cs typeface="+mn-cs"/>
            </a:rPr>
            <a:t>22</a:t>
          </a:r>
          <a:r>
            <a:rPr kumimoji="1" lang="ja-JP" altLang="ja-JP" sz="1000">
              <a:solidFill>
                <a:schemeClr val="dk1"/>
              </a:solidFill>
              <a:effectLst/>
              <a:latin typeface="+mn-lt"/>
              <a:ea typeface="+mn-ea"/>
              <a:cs typeface="+mn-cs"/>
            </a:rPr>
            <a:t>年度において、給与構造の見直しを行い、さらに平成</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年度まで、特別職給与を従前の率でカットし、一般職においても</a:t>
          </a:r>
          <a:r>
            <a:rPr kumimoji="1" lang="en-US" altLang="ja-JP" sz="1000">
              <a:solidFill>
                <a:schemeClr val="dk1"/>
              </a:solidFill>
              <a:effectLst/>
              <a:latin typeface="+mn-lt"/>
              <a:ea typeface="+mn-ea"/>
              <a:cs typeface="+mn-cs"/>
            </a:rPr>
            <a:t>0.5</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％のカットを行ってきた。平成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月には給与制度の見直しによる現給保障の廃止、平成</a:t>
          </a:r>
          <a:r>
            <a:rPr kumimoji="1" lang="en-US" altLang="ja-JP" sz="1000">
              <a:solidFill>
                <a:schemeClr val="dk1"/>
              </a:solidFill>
              <a:effectLst/>
              <a:latin typeface="+mn-lt"/>
              <a:ea typeface="+mn-ea"/>
              <a:cs typeface="+mn-cs"/>
            </a:rPr>
            <a:t>31</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月には昇格時号給対応表の見直し、令和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月には</a:t>
          </a:r>
          <a:r>
            <a:rPr kumimoji="1" lang="en-US" altLang="ja-JP" sz="1000">
              <a:solidFill>
                <a:schemeClr val="dk1"/>
              </a:solidFill>
              <a:effectLst/>
              <a:latin typeface="+mn-lt"/>
              <a:ea typeface="+mn-ea"/>
              <a:cs typeface="+mn-cs"/>
            </a:rPr>
            <a:t>55</a:t>
          </a:r>
          <a:r>
            <a:rPr kumimoji="1" lang="ja-JP" altLang="ja-JP" sz="1000">
              <a:solidFill>
                <a:schemeClr val="dk1"/>
              </a:solidFill>
              <a:effectLst/>
              <a:latin typeface="+mn-lt"/>
              <a:ea typeface="+mn-ea"/>
              <a:cs typeface="+mn-cs"/>
            </a:rPr>
            <a:t>歳昇給停止を実施。令和</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年度からは、給料表の見直し（</a:t>
          </a:r>
          <a:r>
            <a:rPr kumimoji="1" lang="en-US" altLang="ja-JP" sz="1000">
              <a:solidFill>
                <a:schemeClr val="dk1"/>
              </a:solidFill>
              <a:effectLst/>
              <a:latin typeface="+mn-lt"/>
              <a:ea typeface="+mn-ea"/>
              <a:cs typeface="+mn-cs"/>
            </a:rPr>
            <a:t>8</a:t>
          </a:r>
          <a:r>
            <a:rPr kumimoji="1" lang="ja-JP" altLang="ja-JP" sz="1000">
              <a:solidFill>
                <a:schemeClr val="dk1"/>
              </a:solidFill>
              <a:effectLst/>
              <a:latin typeface="+mn-lt"/>
              <a:ea typeface="+mn-ea"/>
              <a:cs typeface="+mn-cs"/>
            </a:rPr>
            <a:t>級制の廃止）を行う。</a:t>
          </a:r>
          <a:endParaRPr lang="ja-JP" altLang="ja-JP" sz="1000">
            <a:effectLst/>
          </a:endParaRPr>
        </a:p>
        <a:p>
          <a:r>
            <a:rPr kumimoji="1" lang="ja-JP" altLang="ja-JP" sz="1000">
              <a:solidFill>
                <a:schemeClr val="dk1"/>
              </a:solidFill>
              <a:effectLst/>
              <a:latin typeface="+mn-lt"/>
              <a:ea typeface="+mn-ea"/>
              <a:cs typeface="+mn-cs"/>
            </a:rPr>
            <a:t>　また「中津市行政サービス高度化プラン</a:t>
          </a:r>
          <a:r>
            <a:rPr kumimoji="1" lang="en-US" altLang="ja-JP" sz="1000">
              <a:solidFill>
                <a:schemeClr val="dk1"/>
              </a:solidFill>
              <a:effectLst/>
              <a:latin typeface="+mn-lt"/>
              <a:ea typeface="+mn-ea"/>
              <a:cs typeface="+mn-cs"/>
            </a:rPr>
            <a:t>2022</a:t>
          </a:r>
          <a:r>
            <a:rPr kumimoji="1" lang="ja-JP" altLang="ja-JP" sz="1000">
              <a:solidFill>
                <a:schemeClr val="dk1"/>
              </a:solidFill>
              <a:effectLst/>
              <a:latin typeface="+mn-lt"/>
              <a:ea typeface="+mn-ea"/>
              <a:cs typeface="+mn-cs"/>
            </a:rPr>
            <a:t>」に基づき、今後、職員の定員適正化計画を策定し、ラスパイレス指数改善を図る</a:t>
          </a:r>
          <a:r>
            <a:rPr kumimoji="1" lang="ja-JP" altLang="en-US" sz="1000">
              <a:solidFill>
                <a:schemeClr val="dk1"/>
              </a:solidFill>
              <a:effectLst/>
              <a:latin typeface="+mn-lt"/>
              <a:ea typeface="+mn-ea"/>
              <a:cs typeface="+mn-cs"/>
            </a:rPr>
            <a:t>。</a:t>
          </a:r>
          <a:endParaRPr lang="ja-JP" altLang="ja-JP" sz="10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50" name="直線コネクタ 249"/>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textlink="">
      <xdr:nvSpPr>
        <xdr:cNvPr id="251"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2" name="直線コネクタ 251"/>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textlink="">
      <xdr:nvSpPr>
        <xdr:cNvPr id="253"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4" name="直線コネクタ 253"/>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168628</xdr:rowOff>
    </xdr:from>
    <xdr:to>
      <xdr:col>81</xdr:col>
      <xdr:colOff>44450</xdr:colOff>
      <xdr:row>86</xdr:row>
      <xdr:rowOff>168628</xdr:rowOff>
    </xdr:to>
    <xdr:cxnSp macro="">
      <xdr:nvCxnSpPr>
        <xdr:cNvPr id="255" name="直線コネクタ 254"/>
        <xdr:cNvCxnSpPr/>
      </xdr:nvCxnSpPr>
      <xdr:spPr>
        <a:xfrm>
          <a:off x="16179800" y="14913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textlink="">
      <xdr:nvSpPr>
        <xdr:cNvPr id="256" name="給与水準   （国との比較）平均値テキスト"/>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textlink="">
      <xdr:nvSpPr>
        <xdr:cNvPr id="257" name="フローチャート: 判断 256"/>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128411</xdr:rowOff>
    </xdr:from>
    <xdr:to>
      <xdr:col>77</xdr:col>
      <xdr:colOff>44450</xdr:colOff>
      <xdr:row>86</xdr:row>
      <xdr:rowOff>168628</xdr:rowOff>
    </xdr:to>
    <xdr:cxnSp macro="">
      <xdr:nvCxnSpPr>
        <xdr:cNvPr id="258" name="直線コネクタ 257"/>
        <xdr:cNvCxnSpPr/>
      </xdr:nvCxnSpPr>
      <xdr:spPr>
        <a:xfrm>
          <a:off x="15290800" y="148731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18345</xdr:rowOff>
    </xdr:from>
    <xdr:to>
      <xdr:col>77</xdr:col>
      <xdr:colOff>95250</xdr:colOff>
      <xdr:row>84</xdr:row>
      <xdr:rowOff>119945</xdr:rowOff>
    </xdr:to>
    <xdr:sp textlink="">
      <xdr:nvSpPr>
        <xdr:cNvPr id="259" name="フローチャート: 判断 258"/>
        <xdr:cNvSpPr/>
      </xdr:nvSpPr>
      <xdr:spPr>
        <a:xfrm>
          <a:off x="161290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130122</xdr:rowOff>
    </xdr:from>
    <xdr:ext cx="736600" cy="259045"/>
    <xdr:sp textlink="">
      <xdr:nvSpPr>
        <xdr:cNvPr id="260" name="テキスト ボックス 259"/>
        <xdr:cNvSpPr txBox="1"/>
      </xdr:nvSpPr>
      <xdr:spPr>
        <a:xfrm>
          <a:off x="15798800" y="1418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128411</xdr:rowOff>
    </xdr:from>
    <xdr:to>
      <xdr:col>72</xdr:col>
      <xdr:colOff>203200</xdr:colOff>
      <xdr:row>86</xdr:row>
      <xdr:rowOff>168628</xdr:rowOff>
    </xdr:to>
    <xdr:cxnSp macro="">
      <xdr:nvCxnSpPr>
        <xdr:cNvPr id="261" name="直線コネクタ 260"/>
        <xdr:cNvCxnSpPr/>
      </xdr:nvCxnSpPr>
      <xdr:spPr>
        <a:xfrm flipV="1">
          <a:off x="14401800" y="148731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textlink="">
      <xdr:nvSpPr>
        <xdr:cNvPr id="262" name="フローチャート: 判断 261"/>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textlink="">
      <xdr:nvSpPr>
        <xdr:cNvPr id="263" name="テキスト ボックス 262"/>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155222</xdr:rowOff>
    </xdr:from>
    <xdr:to>
      <xdr:col>68</xdr:col>
      <xdr:colOff>152400</xdr:colOff>
      <xdr:row>86</xdr:row>
      <xdr:rowOff>168628</xdr:rowOff>
    </xdr:to>
    <xdr:cxnSp macro="">
      <xdr:nvCxnSpPr>
        <xdr:cNvPr id="264" name="直線コネクタ 263"/>
        <xdr:cNvCxnSpPr/>
      </xdr:nvCxnSpPr>
      <xdr:spPr>
        <a:xfrm>
          <a:off x="13512800" y="1489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textlink="">
      <xdr:nvSpPr>
        <xdr:cNvPr id="265" name="フローチャート: 判断 264"/>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textlink="">
      <xdr:nvSpPr>
        <xdr:cNvPr id="266" name="テキスト ボックス 265"/>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textlink="">
      <xdr:nvSpPr>
        <xdr:cNvPr id="267" name="フローチャート: 判断 266"/>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textlink="">
      <xdr:nvSpPr>
        <xdr:cNvPr id="268" name="テキスト ボックス 267"/>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117828</xdr:rowOff>
    </xdr:from>
    <xdr:to>
      <xdr:col>81</xdr:col>
      <xdr:colOff>95250</xdr:colOff>
      <xdr:row>87</xdr:row>
      <xdr:rowOff>47978</xdr:rowOff>
    </xdr:to>
    <xdr:sp textlink="">
      <xdr:nvSpPr>
        <xdr:cNvPr id="274" name="楕円 273"/>
        <xdr:cNvSpPr/>
      </xdr:nvSpPr>
      <xdr:spPr>
        <a:xfrm>
          <a:off x="169672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89905</xdr:rowOff>
    </xdr:from>
    <xdr:ext cx="762000" cy="259045"/>
    <xdr:sp textlink="">
      <xdr:nvSpPr>
        <xdr:cNvPr id="275" name="給与水準   （国との比較）該当値テキスト"/>
        <xdr:cNvSpPr txBox="1"/>
      </xdr:nvSpPr>
      <xdr:spPr>
        <a:xfrm>
          <a:off x="17106900" y="1483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117828</xdr:rowOff>
    </xdr:from>
    <xdr:to>
      <xdr:col>77</xdr:col>
      <xdr:colOff>95250</xdr:colOff>
      <xdr:row>87</xdr:row>
      <xdr:rowOff>47978</xdr:rowOff>
    </xdr:to>
    <xdr:sp textlink="">
      <xdr:nvSpPr>
        <xdr:cNvPr id="276" name="楕円 275"/>
        <xdr:cNvSpPr/>
      </xdr:nvSpPr>
      <xdr:spPr>
        <a:xfrm>
          <a:off x="16129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32755</xdr:rowOff>
    </xdr:from>
    <xdr:ext cx="736600" cy="259045"/>
    <xdr:sp textlink="">
      <xdr:nvSpPr>
        <xdr:cNvPr id="277" name="テキスト ボックス 276"/>
        <xdr:cNvSpPr txBox="1"/>
      </xdr:nvSpPr>
      <xdr:spPr>
        <a:xfrm>
          <a:off x="15798800" y="1494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77611</xdr:rowOff>
    </xdr:from>
    <xdr:to>
      <xdr:col>73</xdr:col>
      <xdr:colOff>44450</xdr:colOff>
      <xdr:row>87</xdr:row>
      <xdr:rowOff>7761</xdr:rowOff>
    </xdr:to>
    <xdr:sp textlink="">
      <xdr:nvSpPr>
        <xdr:cNvPr id="278" name="楕円 277"/>
        <xdr:cNvSpPr/>
      </xdr:nvSpPr>
      <xdr:spPr>
        <a:xfrm>
          <a:off x="15240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163988</xdr:rowOff>
    </xdr:from>
    <xdr:ext cx="762000" cy="259045"/>
    <xdr:sp textlink="">
      <xdr:nvSpPr>
        <xdr:cNvPr id="279" name="テキスト ボックス 278"/>
        <xdr:cNvSpPr txBox="1"/>
      </xdr:nvSpPr>
      <xdr:spPr>
        <a:xfrm>
          <a:off x="14909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117828</xdr:rowOff>
    </xdr:from>
    <xdr:to>
      <xdr:col>68</xdr:col>
      <xdr:colOff>203200</xdr:colOff>
      <xdr:row>87</xdr:row>
      <xdr:rowOff>47978</xdr:rowOff>
    </xdr:to>
    <xdr:sp textlink="">
      <xdr:nvSpPr>
        <xdr:cNvPr id="280" name="楕円 279"/>
        <xdr:cNvSpPr/>
      </xdr:nvSpPr>
      <xdr:spPr>
        <a:xfrm>
          <a:off x="14351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textlink="">
      <xdr:nvSpPr>
        <xdr:cNvPr id="281" name="テキスト ボックス 280"/>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104422</xdr:rowOff>
    </xdr:from>
    <xdr:to>
      <xdr:col>64</xdr:col>
      <xdr:colOff>152400</xdr:colOff>
      <xdr:row>87</xdr:row>
      <xdr:rowOff>34572</xdr:rowOff>
    </xdr:to>
    <xdr:sp textlink="">
      <xdr:nvSpPr>
        <xdr:cNvPr id="282" name="楕円 281"/>
        <xdr:cNvSpPr/>
      </xdr:nvSpPr>
      <xdr:spPr>
        <a:xfrm>
          <a:off x="13462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19349</xdr:rowOff>
    </xdr:from>
    <xdr:ext cx="762000" cy="259045"/>
    <xdr:sp textlink="">
      <xdr:nvSpPr>
        <xdr:cNvPr id="283" name="テキスト ボックス 282"/>
        <xdr:cNvSpPr txBox="1"/>
      </xdr:nvSpPr>
      <xdr:spPr>
        <a:xfrm>
          <a:off x="13131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総合支所方式により支所機能を充実させていることなどが主な要因となり、類似団体より全体職員数が多く、数値が大きくなっている。</a:t>
          </a:r>
          <a:endParaRPr lang="ja-JP" altLang="ja-JP" sz="1200">
            <a:effectLst/>
          </a:endParaRPr>
        </a:p>
        <a:p>
          <a:pPr eaLnBrk="1" fontAlgn="auto" latinLnBrk="0" hangingPunct="1"/>
          <a:r>
            <a:rPr kumimoji="1" lang="ja-JP" altLang="ja-JP" sz="1050">
              <a:solidFill>
                <a:schemeClr val="dk1"/>
              </a:solidFill>
              <a:effectLst/>
              <a:latin typeface="+mn-lt"/>
              <a:ea typeface="+mn-ea"/>
              <a:cs typeface="+mn-cs"/>
            </a:rPr>
            <a:t>　今後は「中津市行政サービス高度化プラン</a:t>
          </a:r>
          <a:r>
            <a:rPr kumimoji="1" lang="en-US" altLang="ja-JP" sz="1050">
              <a:solidFill>
                <a:schemeClr val="dk1"/>
              </a:solidFill>
              <a:effectLst/>
              <a:latin typeface="+mn-lt"/>
              <a:ea typeface="+mn-ea"/>
              <a:cs typeface="+mn-cs"/>
            </a:rPr>
            <a:t>2022</a:t>
          </a:r>
          <a:r>
            <a:rPr kumimoji="1" lang="ja-JP" altLang="ja-JP" sz="1050">
              <a:solidFill>
                <a:schemeClr val="dk1"/>
              </a:solidFill>
              <a:effectLst/>
              <a:latin typeface="+mn-lt"/>
              <a:ea typeface="+mn-ea"/>
              <a:cs typeface="+mn-cs"/>
            </a:rPr>
            <a:t>」に基づき、職員の定員適正化計画を策定（非正規職員数の管理方針も同計画において明示）し、適正な職員管理を行う。</a:t>
          </a:r>
          <a:endParaRPr lang="ja-JP" altLang="ja-JP" sz="1200">
            <a:effectLst/>
          </a:endParaRPr>
        </a:p>
        <a:p>
          <a:pPr eaLnBrk="1" fontAlgn="auto" latinLnBrk="0" hangingPunct="1"/>
          <a:endParaRPr lang="ja-JP" altLang="ja-JP" sz="1400">
            <a:effectLst/>
          </a:endParaRPr>
        </a:p>
      </xdr:txBody>
    </xdr:sp>
    <xdr:clientData/>
  </xdr:twoCellAnchor>
  <xdr:oneCellAnchor>
    <xdr:from>
      <xdr:col>61</xdr:col>
      <xdr:colOff>6350</xdr:colOff>
      <xdr:row>54</xdr:row>
      <xdr:rowOff>139700</xdr:rowOff>
    </xdr:from>
    <xdr:ext cx="349839" cy="225703"/>
    <xdr:sp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3" name="直線コネクタ 312"/>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textlink="">
      <xdr:nvSpPr>
        <xdr:cNvPr id="314" name="定員管理の状況最小値テキスト"/>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5" name="直線コネクタ 314"/>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textlink="">
      <xdr:nvSpPr>
        <xdr:cNvPr id="316" name="定員管理の状況最大値テキスト"/>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7" name="直線コネクタ 316"/>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144463</xdr:rowOff>
    </xdr:from>
    <xdr:to>
      <xdr:col>81</xdr:col>
      <xdr:colOff>44450</xdr:colOff>
      <xdr:row>63</xdr:row>
      <xdr:rowOff>158538</xdr:rowOff>
    </xdr:to>
    <xdr:cxnSp macro="">
      <xdr:nvCxnSpPr>
        <xdr:cNvPr id="318" name="直線コネクタ 317"/>
        <xdr:cNvCxnSpPr/>
      </xdr:nvCxnSpPr>
      <xdr:spPr>
        <a:xfrm>
          <a:off x="16179800" y="10945813"/>
          <a:ext cx="8382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30285</xdr:rowOff>
    </xdr:from>
    <xdr:ext cx="762000" cy="259045"/>
    <xdr:sp textlink="">
      <xdr:nvSpPr>
        <xdr:cNvPr id="319" name="定員管理の状況平均値テキスト"/>
        <xdr:cNvSpPr txBox="1"/>
      </xdr:nvSpPr>
      <xdr:spPr>
        <a:xfrm>
          <a:off x="17106900" y="1048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textlink="">
      <xdr:nvSpPr>
        <xdr:cNvPr id="320" name="フローチャート: 判断 319"/>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144463</xdr:rowOff>
    </xdr:from>
    <xdr:to>
      <xdr:col>77</xdr:col>
      <xdr:colOff>44450</xdr:colOff>
      <xdr:row>64</xdr:row>
      <xdr:rowOff>5186</xdr:rowOff>
    </xdr:to>
    <xdr:cxnSp macro="">
      <xdr:nvCxnSpPr>
        <xdr:cNvPr id="321" name="直線コネクタ 320"/>
        <xdr:cNvCxnSpPr/>
      </xdr:nvCxnSpPr>
      <xdr:spPr>
        <a:xfrm flipV="1">
          <a:off x="15290800" y="1094581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154517</xdr:rowOff>
    </xdr:from>
    <xdr:to>
      <xdr:col>77</xdr:col>
      <xdr:colOff>95250</xdr:colOff>
      <xdr:row>63</xdr:row>
      <xdr:rowOff>84667</xdr:rowOff>
    </xdr:to>
    <xdr:sp textlink="">
      <xdr:nvSpPr>
        <xdr:cNvPr id="322" name="フローチャート: 判断 321"/>
        <xdr:cNvSpPr/>
      </xdr:nvSpPr>
      <xdr:spPr>
        <a:xfrm>
          <a:off x="16129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94844</xdr:rowOff>
    </xdr:from>
    <xdr:ext cx="736600" cy="259045"/>
    <xdr:sp textlink="">
      <xdr:nvSpPr>
        <xdr:cNvPr id="323" name="テキスト ボックス 322"/>
        <xdr:cNvSpPr txBox="1"/>
      </xdr:nvSpPr>
      <xdr:spPr>
        <a:xfrm>
          <a:off x="15798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5186</xdr:rowOff>
    </xdr:from>
    <xdr:to>
      <xdr:col>72</xdr:col>
      <xdr:colOff>203200</xdr:colOff>
      <xdr:row>64</xdr:row>
      <xdr:rowOff>25294</xdr:rowOff>
    </xdr:to>
    <xdr:cxnSp macro="">
      <xdr:nvCxnSpPr>
        <xdr:cNvPr id="324" name="直線コネクタ 323"/>
        <xdr:cNvCxnSpPr/>
      </xdr:nvCxnSpPr>
      <xdr:spPr>
        <a:xfrm flipV="1">
          <a:off x="14401800" y="1097798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162560</xdr:rowOff>
    </xdr:from>
    <xdr:to>
      <xdr:col>73</xdr:col>
      <xdr:colOff>44450</xdr:colOff>
      <xdr:row>63</xdr:row>
      <xdr:rowOff>92710</xdr:rowOff>
    </xdr:to>
    <xdr:sp textlink="">
      <xdr:nvSpPr>
        <xdr:cNvPr id="325" name="フローチャート: 判断 324"/>
        <xdr:cNvSpPr/>
      </xdr:nvSpPr>
      <xdr:spPr>
        <a:xfrm>
          <a:off x="15240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102887</xdr:rowOff>
    </xdr:from>
    <xdr:ext cx="762000" cy="259045"/>
    <xdr:sp textlink="">
      <xdr:nvSpPr>
        <xdr:cNvPr id="326" name="テキスト ボックス 325"/>
        <xdr:cNvSpPr txBox="1"/>
      </xdr:nvSpPr>
      <xdr:spPr>
        <a:xfrm>
          <a:off x="14909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5186</xdr:rowOff>
    </xdr:from>
    <xdr:to>
      <xdr:col>68</xdr:col>
      <xdr:colOff>152400</xdr:colOff>
      <xdr:row>64</xdr:row>
      <xdr:rowOff>25294</xdr:rowOff>
    </xdr:to>
    <xdr:cxnSp macro="">
      <xdr:nvCxnSpPr>
        <xdr:cNvPr id="327" name="直線コネクタ 326"/>
        <xdr:cNvCxnSpPr/>
      </xdr:nvCxnSpPr>
      <xdr:spPr>
        <a:xfrm>
          <a:off x="13512800" y="1097798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154517</xdr:rowOff>
    </xdr:from>
    <xdr:to>
      <xdr:col>68</xdr:col>
      <xdr:colOff>203200</xdr:colOff>
      <xdr:row>63</xdr:row>
      <xdr:rowOff>84667</xdr:rowOff>
    </xdr:to>
    <xdr:sp textlink="">
      <xdr:nvSpPr>
        <xdr:cNvPr id="328" name="フローチャート: 判断 327"/>
        <xdr:cNvSpPr/>
      </xdr:nvSpPr>
      <xdr:spPr>
        <a:xfrm>
          <a:off x="14351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94844</xdr:rowOff>
    </xdr:from>
    <xdr:ext cx="762000" cy="259045"/>
    <xdr:sp textlink="">
      <xdr:nvSpPr>
        <xdr:cNvPr id="329" name="テキスト ボックス 328"/>
        <xdr:cNvSpPr txBox="1"/>
      </xdr:nvSpPr>
      <xdr:spPr>
        <a:xfrm>
          <a:off x="14020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166581</xdr:rowOff>
    </xdr:from>
    <xdr:to>
      <xdr:col>64</xdr:col>
      <xdr:colOff>152400</xdr:colOff>
      <xdr:row>63</xdr:row>
      <xdr:rowOff>96731</xdr:rowOff>
    </xdr:to>
    <xdr:sp textlink="">
      <xdr:nvSpPr>
        <xdr:cNvPr id="330" name="フローチャート: 判断 329"/>
        <xdr:cNvSpPr/>
      </xdr:nvSpPr>
      <xdr:spPr>
        <a:xfrm>
          <a:off x="13462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106908</xdr:rowOff>
    </xdr:from>
    <xdr:ext cx="762000" cy="259045"/>
    <xdr:sp textlink="">
      <xdr:nvSpPr>
        <xdr:cNvPr id="331" name="テキスト ボックス 330"/>
        <xdr:cNvSpPr txBox="1"/>
      </xdr:nvSpPr>
      <xdr:spPr>
        <a:xfrm>
          <a:off x="13131800" y="1056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107738</xdr:rowOff>
    </xdr:from>
    <xdr:to>
      <xdr:col>81</xdr:col>
      <xdr:colOff>95250</xdr:colOff>
      <xdr:row>64</xdr:row>
      <xdr:rowOff>37888</xdr:rowOff>
    </xdr:to>
    <xdr:sp textlink="">
      <xdr:nvSpPr>
        <xdr:cNvPr id="337" name="楕円 336"/>
        <xdr:cNvSpPr/>
      </xdr:nvSpPr>
      <xdr:spPr>
        <a:xfrm>
          <a:off x="169672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79815</xdr:rowOff>
    </xdr:from>
    <xdr:ext cx="762000" cy="259045"/>
    <xdr:sp textlink="">
      <xdr:nvSpPr>
        <xdr:cNvPr id="338" name="定員管理の状況該当値テキスト"/>
        <xdr:cNvSpPr txBox="1"/>
      </xdr:nvSpPr>
      <xdr:spPr>
        <a:xfrm>
          <a:off x="17106900" y="1088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93663</xdr:rowOff>
    </xdr:from>
    <xdr:to>
      <xdr:col>77</xdr:col>
      <xdr:colOff>95250</xdr:colOff>
      <xdr:row>64</xdr:row>
      <xdr:rowOff>23813</xdr:rowOff>
    </xdr:to>
    <xdr:sp textlink="">
      <xdr:nvSpPr>
        <xdr:cNvPr id="339" name="楕円 338"/>
        <xdr:cNvSpPr/>
      </xdr:nvSpPr>
      <xdr:spPr>
        <a:xfrm>
          <a:off x="16129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8590</xdr:rowOff>
    </xdr:from>
    <xdr:ext cx="736600" cy="259045"/>
    <xdr:sp textlink="">
      <xdr:nvSpPr>
        <xdr:cNvPr id="340" name="テキスト ボックス 339"/>
        <xdr:cNvSpPr txBox="1"/>
      </xdr:nvSpPr>
      <xdr:spPr>
        <a:xfrm>
          <a:off x="15798800" y="1098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125836</xdr:rowOff>
    </xdr:from>
    <xdr:to>
      <xdr:col>73</xdr:col>
      <xdr:colOff>44450</xdr:colOff>
      <xdr:row>64</xdr:row>
      <xdr:rowOff>55986</xdr:rowOff>
    </xdr:to>
    <xdr:sp textlink="">
      <xdr:nvSpPr>
        <xdr:cNvPr id="341" name="楕円 340"/>
        <xdr:cNvSpPr/>
      </xdr:nvSpPr>
      <xdr:spPr>
        <a:xfrm>
          <a:off x="15240000" y="1092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40763</xdr:rowOff>
    </xdr:from>
    <xdr:ext cx="762000" cy="259045"/>
    <xdr:sp textlink="">
      <xdr:nvSpPr>
        <xdr:cNvPr id="342" name="テキスト ボックス 341"/>
        <xdr:cNvSpPr txBox="1"/>
      </xdr:nvSpPr>
      <xdr:spPr>
        <a:xfrm>
          <a:off x="14909800" y="1101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145944</xdr:rowOff>
    </xdr:from>
    <xdr:to>
      <xdr:col>68</xdr:col>
      <xdr:colOff>203200</xdr:colOff>
      <xdr:row>64</xdr:row>
      <xdr:rowOff>76094</xdr:rowOff>
    </xdr:to>
    <xdr:sp textlink="">
      <xdr:nvSpPr>
        <xdr:cNvPr id="343" name="楕円 342"/>
        <xdr:cNvSpPr/>
      </xdr:nvSpPr>
      <xdr:spPr>
        <a:xfrm>
          <a:off x="14351000" y="109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60871</xdr:rowOff>
    </xdr:from>
    <xdr:ext cx="762000" cy="259045"/>
    <xdr:sp textlink="">
      <xdr:nvSpPr>
        <xdr:cNvPr id="344" name="テキスト ボックス 343"/>
        <xdr:cNvSpPr txBox="1"/>
      </xdr:nvSpPr>
      <xdr:spPr>
        <a:xfrm>
          <a:off x="14020800" y="1103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125836</xdr:rowOff>
    </xdr:from>
    <xdr:to>
      <xdr:col>64</xdr:col>
      <xdr:colOff>152400</xdr:colOff>
      <xdr:row>64</xdr:row>
      <xdr:rowOff>55986</xdr:rowOff>
    </xdr:to>
    <xdr:sp textlink="">
      <xdr:nvSpPr>
        <xdr:cNvPr id="345" name="楕円 344"/>
        <xdr:cNvSpPr/>
      </xdr:nvSpPr>
      <xdr:spPr>
        <a:xfrm>
          <a:off x="13462000" y="1092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40763</xdr:rowOff>
    </xdr:from>
    <xdr:ext cx="762000" cy="259045"/>
    <xdr:sp textlink="">
      <xdr:nvSpPr>
        <xdr:cNvPr id="346" name="テキスト ボックス 345"/>
        <xdr:cNvSpPr txBox="1"/>
      </xdr:nvSpPr>
      <xdr:spPr>
        <a:xfrm>
          <a:off x="13131800" y="1101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元利償還金の額が減少（△</a:t>
          </a:r>
          <a:r>
            <a:rPr kumimoji="1" lang="en-US" altLang="ja-JP" sz="1100">
              <a:solidFill>
                <a:schemeClr val="tx1"/>
              </a:solidFill>
              <a:effectLst/>
              <a:latin typeface="+mn-lt"/>
              <a:ea typeface="+mn-ea"/>
              <a:cs typeface="+mn-cs"/>
            </a:rPr>
            <a:t>192,859</a:t>
          </a:r>
          <a:r>
            <a:rPr kumimoji="1" lang="ja-JP" altLang="ja-JP" sz="1100">
              <a:solidFill>
                <a:schemeClr val="tx1"/>
              </a:solidFill>
              <a:effectLst/>
              <a:latin typeface="+mn-lt"/>
              <a:ea typeface="+mn-ea"/>
              <a:cs typeface="+mn-cs"/>
            </a:rPr>
            <a:t>千円）し</a:t>
          </a:r>
          <a:r>
            <a:rPr kumimoji="1" lang="ja-JP" altLang="ja-JP" sz="1100">
              <a:solidFill>
                <a:schemeClr val="dk1"/>
              </a:solidFill>
              <a:effectLst/>
              <a:latin typeface="+mn-lt"/>
              <a:ea typeface="+mn-ea"/>
              <a:cs typeface="+mn-cs"/>
            </a:rPr>
            <a:t>、標準財政規模が増加（＋</a:t>
          </a:r>
          <a:r>
            <a:rPr kumimoji="1" lang="en-US" altLang="ja-JP" sz="1100">
              <a:solidFill>
                <a:schemeClr val="dk1"/>
              </a:solidFill>
              <a:effectLst/>
              <a:latin typeface="+mn-lt"/>
              <a:ea typeface="+mn-ea"/>
              <a:cs typeface="+mn-cs"/>
            </a:rPr>
            <a:t>930,853</a:t>
          </a:r>
          <a:r>
            <a:rPr kumimoji="1" lang="ja-JP" altLang="ja-JP" sz="1100">
              <a:solidFill>
                <a:schemeClr val="dk1"/>
              </a:solidFill>
              <a:effectLst/>
              <a:latin typeface="+mn-lt"/>
              <a:ea typeface="+mn-ea"/>
              <a:cs typeface="+mn-cs"/>
            </a:rPr>
            <a:t>千円）したため、単年度実質公債費比率は</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３ヶ年平均の比率</a:t>
          </a:r>
          <a:r>
            <a:rPr kumimoji="1" lang="ja-JP" altLang="en-US" sz="1100">
              <a:solidFill>
                <a:schemeClr val="dk1"/>
              </a:solidFill>
              <a:effectLst/>
              <a:latin typeface="+mn-lt"/>
              <a:ea typeface="+mn-ea"/>
              <a:cs typeface="+mn-cs"/>
            </a:rPr>
            <a:t>についても</a:t>
          </a:r>
          <a:r>
            <a:rPr kumimoji="1" lang="ja-JP" altLang="ja-JP"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減少している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類似団体と比較し良好な数値となっており、今後も適切な財政運営に努める。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3" name="直線コネクタ 372"/>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textlink="">
      <xdr:nvSpPr>
        <xdr:cNvPr id="376"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7" name="直線コネクタ 376"/>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144018</xdr:rowOff>
    </xdr:from>
    <xdr:to>
      <xdr:col>81</xdr:col>
      <xdr:colOff>44450</xdr:colOff>
      <xdr:row>40</xdr:row>
      <xdr:rowOff>11176</xdr:rowOff>
    </xdr:to>
    <xdr:cxnSp macro="">
      <xdr:nvCxnSpPr>
        <xdr:cNvPr id="378" name="直線コネクタ 377"/>
        <xdr:cNvCxnSpPr/>
      </xdr:nvCxnSpPr>
      <xdr:spPr>
        <a:xfrm flipV="1">
          <a:off x="16179800" y="683056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textlink="">
      <xdr:nvSpPr>
        <xdr:cNvPr id="379" name="公債費負担の状況平均値テキスト"/>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textlink="">
      <xdr:nvSpPr>
        <xdr:cNvPr id="380" name="フローチャート: 判断 379"/>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163322</xdr:rowOff>
    </xdr:from>
    <xdr:to>
      <xdr:col>77</xdr:col>
      <xdr:colOff>44450</xdr:colOff>
      <xdr:row>40</xdr:row>
      <xdr:rowOff>11176</xdr:rowOff>
    </xdr:to>
    <xdr:cxnSp macro="">
      <xdr:nvCxnSpPr>
        <xdr:cNvPr id="381" name="直線コネクタ 380"/>
        <xdr:cNvCxnSpPr/>
      </xdr:nvCxnSpPr>
      <xdr:spPr>
        <a:xfrm>
          <a:off x="15290800" y="68498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textlink="">
      <xdr:nvSpPr>
        <xdr:cNvPr id="382" name="フローチャート: 判断 381"/>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textlink="">
      <xdr:nvSpPr>
        <xdr:cNvPr id="383" name="テキスト ボックス 382"/>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124714</xdr:rowOff>
    </xdr:from>
    <xdr:to>
      <xdr:col>72</xdr:col>
      <xdr:colOff>203200</xdr:colOff>
      <xdr:row>39</xdr:row>
      <xdr:rowOff>163322</xdr:rowOff>
    </xdr:to>
    <xdr:cxnSp macro="">
      <xdr:nvCxnSpPr>
        <xdr:cNvPr id="384" name="直線コネクタ 383"/>
        <xdr:cNvCxnSpPr/>
      </xdr:nvCxnSpPr>
      <xdr:spPr>
        <a:xfrm>
          <a:off x="14401800" y="68112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95504</xdr:rowOff>
    </xdr:from>
    <xdr:to>
      <xdr:col>73</xdr:col>
      <xdr:colOff>44450</xdr:colOff>
      <xdr:row>41</xdr:row>
      <xdr:rowOff>25654</xdr:rowOff>
    </xdr:to>
    <xdr:sp textlink="">
      <xdr:nvSpPr>
        <xdr:cNvPr id="385" name="フローチャート: 判断 384"/>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10431</xdr:rowOff>
    </xdr:from>
    <xdr:ext cx="762000" cy="259045"/>
    <xdr:sp textlink="">
      <xdr:nvSpPr>
        <xdr:cNvPr id="386" name="テキスト ボックス 385"/>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86106</xdr:rowOff>
    </xdr:from>
    <xdr:to>
      <xdr:col>68</xdr:col>
      <xdr:colOff>152400</xdr:colOff>
      <xdr:row>39</xdr:row>
      <xdr:rowOff>124714</xdr:rowOff>
    </xdr:to>
    <xdr:cxnSp macro="">
      <xdr:nvCxnSpPr>
        <xdr:cNvPr id="387" name="直線コネクタ 386"/>
        <xdr:cNvCxnSpPr/>
      </xdr:nvCxnSpPr>
      <xdr:spPr>
        <a:xfrm>
          <a:off x="13512800" y="67726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105156</xdr:rowOff>
    </xdr:from>
    <xdr:to>
      <xdr:col>68</xdr:col>
      <xdr:colOff>203200</xdr:colOff>
      <xdr:row>41</xdr:row>
      <xdr:rowOff>35306</xdr:rowOff>
    </xdr:to>
    <xdr:sp textlink="">
      <xdr:nvSpPr>
        <xdr:cNvPr id="388" name="フローチャート: 判断 387"/>
        <xdr:cNvSpPr/>
      </xdr:nvSpPr>
      <xdr:spPr>
        <a:xfrm>
          <a:off x="14351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20083</xdr:rowOff>
    </xdr:from>
    <xdr:ext cx="762000" cy="259045"/>
    <xdr:sp textlink="">
      <xdr:nvSpPr>
        <xdr:cNvPr id="389" name="テキスト ボックス 388"/>
        <xdr:cNvSpPr txBox="1"/>
      </xdr:nvSpPr>
      <xdr:spPr>
        <a:xfrm>
          <a:off x="14020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textlink="">
      <xdr:nvSpPr>
        <xdr:cNvPr id="390" name="フローチャート: 判断 389"/>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textlink="">
      <xdr:nvSpPr>
        <xdr:cNvPr id="391" name="テキスト ボックス 390"/>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textlink="">
      <xdr:nvSpPr>
        <xdr:cNvPr id="397" name="楕円 396"/>
        <xdr:cNvSpPr/>
      </xdr:nvSpPr>
      <xdr:spPr>
        <a:xfrm>
          <a:off x="169672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109745</xdr:rowOff>
    </xdr:from>
    <xdr:ext cx="762000" cy="259045"/>
    <xdr:sp textlink="">
      <xdr:nvSpPr>
        <xdr:cNvPr id="398" name="公債費負担の状況該当値テキスト"/>
        <xdr:cNvSpPr txBox="1"/>
      </xdr:nvSpPr>
      <xdr:spPr>
        <a:xfrm>
          <a:off x="17106900" y="662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131826</xdr:rowOff>
    </xdr:from>
    <xdr:to>
      <xdr:col>77</xdr:col>
      <xdr:colOff>95250</xdr:colOff>
      <xdr:row>40</xdr:row>
      <xdr:rowOff>61976</xdr:rowOff>
    </xdr:to>
    <xdr:sp textlink="">
      <xdr:nvSpPr>
        <xdr:cNvPr id="399" name="楕円 398"/>
        <xdr:cNvSpPr/>
      </xdr:nvSpPr>
      <xdr:spPr>
        <a:xfrm>
          <a:off x="16129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72153</xdr:rowOff>
    </xdr:from>
    <xdr:ext cx="736600" cy="259045"/>
    <xdr:sp textlink="">
      <xdr:nvSpPr>
        <xdr:cNvPr id="400" name="テキスト ボックス 399"/>
        <xdr:cNvSpPr txBox="1"/>
      </xdr:nvSpPr>
      <xdr:spPr>
        <a:xfrm>
          <a:off x="15798800" y="658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112522</xdr:rowOff>
    </xdr:from>
    <xdr:to>
      <xdr:col>73</xdr:col>
      <xdr:colOff>44450</xdr:colOff>
      <xdr:row>40</xdr:row>
      <xdr:rowOff>42672</xdr:rowOff>
    </xdr:to>
    <xdr:sp textlink="">
      <xdr:nvSpPr>
        <xdr:cNvPr id="401" name="楕円 400"/>
        <xdr:cNvSpPr/>
      </xdr:nvSpPr>
      <xdr:spPr>
        <a:xfrm>
          <a:off x="15240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52849</xdr:rowOff>
    </xdr:from>
    <xdr:ext cx="762000" cy="259045"/>
    <xdr:sp textlink="">
      <xdr:nvSpPr>
        <xdr:cNvPr id="402" name="テキスト ボックス 401"/>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73914</xdr:rowOff>
    </xdr:from>
    <xdr:to>
      <xdr:col>68</xdr:col>
      <xdr:colOff>203200</xdr:colOff>
      <xdr:row>40</xdr:row>
      <xdr:rowOff>4064</xdr:rowOff>
    </xdr:to>
    <xdr:sp textlink="">
      <xdr:nvSpPr>
        <xdr:cNvPr id="403" name="楕円 402"/>
        <xdr:cNvSpPr/>
      </xdr:nvSpPr>
      <xdr:spPr>
        <a:xfrm>
          <a:off x="14351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14241</xdr:rowOff>
    </xdr:from>
    <xdr:ext cx="762000" cy="259045"/>
    <xdr:sp textlink="">
      <xdr:nvSpPr>
        <xdr:cNvPr id="404" name="テキスト ボックス 403"/>
        <xdr:cNvSpPr txBox="1"/>
      </xdr:nvSpPr>
      <xdr:spPr>
        <a:xfrm>
          <a:off x="14020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35306</xdr:rowOff>
    </xdr:from>
    <xdr:to>
      <xdr:col>64</xdr:col>
      <xdr:colOff>152400</xdr:colOff>
      <xdr:row>39</xdr:row>
      <xdr:rowOff>136906</xdr:rowOff>
    </xdr:to>
    <xdr:sp textlink="">
      <xdr:nvSpPr>
        <xdr:cNvPr id="405" name="楕円 404"/>
        <xdr:cNvSpPr/>
      </xdr:nvSpPr>
      <xdr:spPr>
        <a:xfrm>
          <a:off x="13462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147083</xdr:rowOff>
    </xdr:from>
    <xdr:ext cx="762000" cy="259045"/>
    <xdr:sp textlink="">
      <xdr:nvSpPr>
        <xdr:cNvPr id="406" name="テキスト ボックス 405"/>
        <xdr:cNvSpPr txBox="1"/>
      </xdr:nvSpPr>
      <xdr:spPr>
        <a:xfrm>
          <a:off x="13131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地方債現在高や退職手当負担見込額の減により将来負担額が縮減（△</a:t>
          </a:r>
          <a:r>
            <a:rPr kumimoji="1" lang="en-US" altLang="ja-JP" sz="1100">
              <a:solidFill>
                <a:schemeClr val="dk1"/>
              </a:solidFill>
              <a:effectLst/>
              <a:latin typeface="+mn-lt"/>
              <a:ea typeface="+mn-ea"/>
              <a:cs typeface="+mn-cs"/>
            </a:rPr>
            <a:t>608,433</a:t>
          </a:r>
          <a:r>
            <a:rPr kumimoji="1" lang="ja-JP" altLang="ja-JP" sz="1100">
              <a:solidFill>
                <a:schemeClr val="dk1"/>
              </a:solidFill>
              <a:effectLst/>
              <a:latin typeface="+mn-lt"/>
              <a:ea typeface="+mn-ea"/>
              <a:cs typeface="+mn-cs"/>
            </a:rPr>
            <a:t>千円）したことに加え、標準財政規模が増加（＋</a:t>
          </a:r>
          <a:r>
            <a:rPr kumimoji="1" lang="en-US" altLang="ja-JP" sz="1100">
              <a:solidFill>
                <a:schemeClr val="dk1"/>
              </a:solidFill>
              <a:effectLst/>
              <a:latin typeface="+mn-lt"/>
              <a:ea typeface="+mn-ea"/>
              <a:cs typeface="+mn-cs"/>
            </a:rPr>
            <a:t>930,853</a:t>
          </a:r>
          <a:r>
            <a:rPr kumimoji="1" lang="ja-JP" altLang="ja-JP" sz="1100">
              <a:solidFill>
                <a:schemeClr val="dk1"/>
              </a:solidFill>
              <a:effectLst/>
              <a:latin typeface="+mn-lt"/>
              <a:ea typeface="+mn-ea"/>
              <a:cs typeface="+mn-cs"/>
            </a:rPr>
            <a:t>千円）したこと</a:t>
          </a:r>
          <a:r>
            <a:rPr kumimoji="1" lang="ja-JP" altLang="en-US"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4.4</a:t>
          </a:r>
          <a:r>
            <a:rPr kumimoji="1" lang="ja-JP" altLang="en-US" sz="1100">
              <a:solidFill>
                <a:schemeClr val="dk1"/>
              </a:solidFill>
              <a:effectLst/>
              <a:latin typeface="+mn-lt"/>
              <a:ea typeface="+mn-ea"/>
              <a:cs typeface="+mn-cs"/>
            </a:rPr>
            <a:t>％の改善となった</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将来負担比率は類似団体平均より高い数値で推移しており、今後は「中津市行政サービス高度化プラン</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」に基づき、当該比率の適正な推移に努める。</a:t>
          </a:r>
          <a:endParaRPr lang="ja-JP" altLang="ja-JP" sz="1400">
            <a:effectLst/>
          </a:endParaRPr>
        </a:p>
      </xdr:txBody>
    </xdr:sp>
    <xdr:clientData/>
  </xdr:twoCellAnchor>
  <xdr:oneCellAnchor>
    <xdr:from>
      <xdr:col>61</xdr:col>
      <xdr:colOff>6350</xdr:colOff>
      <xdr:row>10</xdr:row>
      <xdr:rowOff>63500</xdr:rowOff>
    </xdr:from>
    <xdr:ext cx="298543" cy="225703"/>
    <xdr:sp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3" name="直線コネクタ 432"/>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textlink="">
      <xdr:nvSpPr>
        <xdr:cNvPr id="434" name="将来負担の状況最小値テキスト"/>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5" name="直線コネクタ 434"/>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69850</xdr:rowOff>
    </xdr:from>
    <xdr:to>
      <xdr:col>81</xdr:col>
      <xdr:colOff>44450</xdr:colOff>
      <xdr:row>16</xdr:row>
      <xdr:rowOff>112319</xdr:rowOff>
    </xdr:to>
    <xdr:cxnSp macro="">
      <xdr:nvCxnSpPr>
        <xdr:cNvPr id="438" name="直線コネクタ 437"/>
        <xdr:cNvCxnSpPr/>
      </xdr:nvCxnSpPr>
      <xdr:spPr>
        <a:xfrm flipV="1">
          <a:off x="16179800" y="2813050"/>
          <a:ext cx="8382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textlink="">
      <xdr:nvSpPr>
        <xdr:cNvPr id="439" name="将来負担の状況平均値テキスト"/>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textlink="">
      <xdr:nvSpPr>
        <xdr:cNvPr id="440" name="フローチャート: 判断 439"/>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93015</xdr:rowOff>
    </xdr:from>
    <xdr:to>
      <xdr:col>77</xdr:col>
      <xdr:colOff>44450</xdr:colOff>
      <xdr:row>16</xdr:row>
      <xdr:rowOff>112319</xdr:rowOff>
    </xdr:to>
    <xdr:cxnSp macro="">
      <xdr:nvCxnSpPr>
        <xdr:cNvPr id="441" name="直線コネクタ 440"/>
        <xdr:cNvCxnSpPr/>
      </xdr:nvCxnSpPr>
      <xdr:spPr>
        <a:xfrm>
          <a:off x="15290800" y="2836215"/>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98806</xdr:rowOff>
    </xdr:from>
    <xdr:to>
      <xdr:col>77</xdr:col>
      <xdr:colOff>95250</xdr:colOff>
      <xdr:row>16</xdr:row>
      <xdr:rowOff>28956</xdr:rowOff>
    </xdr:to>
    <xdr:sp textlink="">
      <xdr:nvSpPr>
        <xdr:cNvPr id="442" name="フローチャート: 判断 441"/>
        <xdr:cNvSpPr/>
      </xdr:nvSpPr>
      <xdr:spPr>
        <a:xfrm>
          <a:off x="16129000" y="267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39133</xdr:rowOff>
    </xdr:from>
    <xdr:ext cx="736600" cy="259045"/>
    <xdr:sp textlink="">
      <xdr:nvSpPr>
        <xdr:cNvPr id="443" name="テキスト ボックス 442"/>
        <xdr:cNvSpPr txBox="1"/>
      </xdr:nvSpPr>
      <xdr:spPr>
        <a:xfrm>
          <a:off x="15798800" y="243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64059</xdr:rowOff>
    </xdr:from>
    <xdr:to>
      <xdr:col>72</xdr:col>
      <xdr:colOff>203200</xdr:colOff>
      <xdr:row>16</xdr:row>
      <xdr:rowOff>93015</xdr:rowOff>
    </xdr:to>
    <xdr:cxnSp macro="">
      <xdr:nvCxnSpPr>
        <xdr:cNvPr id="444" name="直線コネクタ 443"/>
        <xdr:cNvCxnSpPr/>
      </xdr:nvCxnSpPr>
      <xdr:spPr>
        <a:xfrm>
          <a:off x="14401800" y="2807259"/>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textlink="">
      <xdr:nvSpPr>
        <xdr:cNvPr id="445" name="フローチャート: 判断 444"/>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textlink="">
      <xdr:nvSpPr>
        <xdr:cNvPr id="446" name="テキスト ボックス 445"/>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33172</xdr:rowOff>
    </xdr:from>
    <xdr:to>
      <xdr:col>68</xdr:col>
      <xdr:colOff>152400</xdr:colOff>
      <xdr:row>16</xdr:row>
      <xdr:rowOff>64059</xdr:rowOff>
    </xdr:to>
    <xdr:cxnSp macro="">
      <xdr:nvCxnSpPr>
        <xdr:cNvPr id="447" name="直線コネクタ 446"/>
        <xdr:cNvCxnSpPr/>
      </xdr:nvCxnSpPr>
      <xdr:spPr>
        <a:xfrm>
          <a:off x="13512800" y="2776372"/>
          <a:ext cx="889000" cy="3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73711</xdr:rowOff>
    </xdr:from>
    <xdr:to>
      <xdr:col>68</xdr:col>
      <xdr:colOff>203200</xdr:colOff>
      <xdr:row>16</xdr:row>
      <xdr:rowOff>3861</xdr:rowOff>
    </xdr:to>
    <xdr:sp textlink="">
      <xdr:nvSpPr>
        <xdr:cNvPr id="448" name="フローチャート: 判断 447"/>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textlink="">
      <xdr:nvSpPr>
        <xdr:cNvPr id="449" name="テキスト ボックス 448"/>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120040</xdr:rowOff>
    </xdr:from>
    <xdr:to>
      <xdr:col>64</xdr:col>
      <xdr:colOff>152400</xdr:colOff>
      <xdr:row>16</xdr:row>
      <xdr:rowOff>50190</xdr:rowOff>
    </xdr:to>
    <xdr:sp textlink="">
      <xdr:nvSpPr>
        <xdr:cNvPr id="450" name="フローチャート: 判断 449"/>
        <xdr:cNvSpPr/>
      </xdr:nvSpPr>
      <xdr:spPr>
        <a:xfrm>
          <a:off x="13462000" y="269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60367</xdr:rowOff>
    </xdr:from>
    <xdr:ext cx="762000" cy="259045"/>
    <xdr:sp textlink="">
      <xdr:nvSpPr>
        <xdr:cNvPr id="451" name="テキスト ボックス 450"/>
        <xdr:cNvSpPr txBox="1"/>
      </xdr:nvSpPr>
      <xdr:spPr>
        <a:xfrm>
          <a:off x="13131800" y="246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19050</xdr:rowOff>
    </xdr:from>
    <xdr:to>
      <xdr:col>81</xdr:col>
      <xdr:colOff>95250</xdr:colOff>
      <xdr:row>16</xdr:row>
      <xdr:rowOff>120650</xdr:rowOff>
    </xdr:to>
    <xdr:sp textlink="">
      <xdr:nvSpPr>
        <xdr:cNvPr id="457" name="楕円 456"/>
        <xdr:cNvSpPr/>
      </xdr:nvSpPr>
      <xdr:spPr>
        <a:xfrm>
          <a:off x="169672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162577</xdr:rowOff>
    </xdr:from>
    <xdr:ext cx="762000" cy="259045"/>
    <xdr:sp textlink="">
      <xdr:nvSpPr>
        <xdr:cNvPr id="458" name="将来負担の状況該当値テキスト"/>
        <xdr:cNvSpPr txBox="1"/>
      </xdr:nvSpPr>
      <xdr:spPr>
        <a:xfrm>
          <a:off x="171069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61519</xdr:rowOff>
    </xdr:from>
    <xdr:to>
      <xdr:col>77</xdr:col>
      <xdr:colOff>95250</xdr:colOff>
      <xdr:row>16</xdr:row>
      <xdr:rowOff>163119</xdr:rowOff>
    </xdr:to>
    <xdr:sp textlink="">
      <xdr:nvSpPr>
        <xdr:cNvPr id="459" name="楕円 458"/>
        <xdr:cNvSpPr/>
      </xdr:nvSpPr>
      <xdr:spPr>
        <a:xfrm>
          <a:off x="16129000" y="280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147896</xdr:rowOff>
    </xdr:from>
    <xdr:ext cx="736600" cy="259045"/>
    <xdr:sp textlink="">
      <xdr:nvSpPr>
        <xdr:cNvPr id="460" name="テキスト ボックス 459"/>
        <xdr:cNvSpPr txBox="1"/>
      </xdr:nvSpPr>
      <xdr:spPr>
        <a:xfrm>
          <a:off x="15798800" y="2891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42215</xdr:rowOff>
    </xdr:from>
    <xdr:to>
      <xdr:col>73</xdr:col>
      <xdr:colOff>44450</xdr:colOff>
      <xdr:row>16</xdr:row>
      <xdr:rowOff>143815</xdr:rowOff>
    </xdr:to>
    <xdr:sp textlink="">
      <xdr:nvSpPr>
        <xdr:cNvPr id="461" name="楕円 460"/>
        <xdr:cNvSpPr/>
      </xdr:nvSpPr>
      <xdr:spPr>
        <a:xfrm>
          <a:off x="15240000" y="278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128592</xdr:rowOff>
    </xdr:from>
    <xdr:ext cx="762000" cy="259045"/>
    <xdr:sp textlink="">
      <xdr:nvSpPr>
        <xdr:cNvPr id="462" name="テキスト ボックス 461"/>
        <xdr:cNvSpPr txBox="1"/>
      </xdr:nvSpPr>
      <xdr:spPr>
        <a:xfrm>
          <a:off x="14909800" y="287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13259</xdr:rowOff>
    </xdr:from>
    <xdr:to>
      <xdr:col>68</xdr:col>
      <xdr:colOff>203200</xdr:colOff>
      <xdr:row>16</xdr:row>
      <xdr:rowOff>114859</xdr:rowOff>
    </xdr:to>
    <xdr:sp textlink="">
      <xdr:nvSpPr>
        <xdr:cNvPr id="463" name="楕円 462"/>
        <xdr:cNvSpPr/>
      </xdr:nvSpPr>
      <xdr:spPr>
        <a:xfrm>
          <a:off x="14351000" y="275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99636</xdr:rowOff>
    </xdr:from>
    <xdr:ext cx="762000" cy="259045"/>
    <xdr:sp textlink="">
      <xdr:nvSpPr>
        <xdr:cNvPr id="464" name="テキスト ボックス 463"/>
        <xdr:cNvSpPr txBox="1"/>
      </xdr:nvSpPr>
      <xdr:spPr>
        <a:xfrm>
          <a:off x="14020800" y="284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153822</xdr:rowOff>
    </xdr:from>
    <xdr:to>
      <xdr:col>64</xdr:col>
      <xdr:colOff>152400</xdr:colOff>
      <xdr:row>16</xdr:row>
      <xdr:rowOff>83972</xdr:rowOff>
    </xdr:to>
    <xdr:sp textlink="">
      <xdr:nvSpPr>
        <xdr:cNvPr id="465" name="楕円 464"/>
        <xdr:cNvSpPr/>
      </xdr:nvSpPr>
      <xdr:spPr>
        <a:xfrm>
          <a:off x="13462000" y="272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68749</xdr:rowOff>
    </xdr:from>
    <xdr:ext cx="762000" cy="259045"/>
    <xdr:sp textlink="">
      <xdr:nvSpPr>
        <xdr:cNvPr id="466" name="テキスト ボックス 465"/>
        <xdr:cNvSpPr txBox="1"/>
      </xdr:nvSpPr>
      <xdr:spPr>
        <a:xfrm>
          <a:off x="13131800" y="281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130968</xdr:colOff>
      <xdr:row>26</xdr:row>
      <xdr:rowOff>35719</xdr:rowOff>
    </xdr:from>
    <xdr:ext cx="10013155" cy="666750"/>
    <xdr:sp textlink="">
      <xdr:nvSpPr>
        <xdr:cNvPr id="467" name="テキスト ボックス 466">
          <a:extLst>
            <a:ext uri="{FF2B5EF4-FFF2-40B4-BE49-F238E27FC236}">
              <a16:creationId xmlns:a16="http://schemas.microsoft.com/office/drawing/2014/main" id="{B7833EC5-7802-49C9-93AF-5F55205E114C}"/>
            </a:ext>
          </a:extLst>
        </xdr:cNvPr>
        <xdr:cNvSpPr txBox="1"/>
      </xdr:nvSpPr>
      <xdr:spPr>
        <a:xfrm>
          <a:off x="773906" y="4369594"/>
          <a:ext cx="10013155"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a:t>
          </a:r>
          <a:r>
            <a:rPr kumimoji="1" lang="ja-JP" altLang="en-US" sz="1000">
              <a:solidFill>
                <a:schemeClr val="tx1"/>
              </a:solidFill>
              <a:latin typeface="+mn-ea"/>
              <a:ea typeface="+mn-ea"/>
            </a:rPr>
            <a:t>状況」の「人口</a:t>
          </a:r>
          <a:r>
            <a:rPr kumimoji="1" lang="en-US" altLang="ja-JP" sz="1000">
              <a:solidFill>
                <a:schemeClr val="tx1"/>
              </a:solidFill>
              <a:latin typeface="+mn-ea"/>
              <a:ea typeface="+mn-ea"/>
            </a:rPr>
            <a:t>1,000</a:t>
          </a:r>
          <a:r>
            <a:rPr kumimoji="1" lang="ja-JP" altLang="en-US" sz="1000">
              <a:solidFill>
                <a:schemeClr val="tx1"/>
              </a:solidFill>
              <a:latin typeface="+mn-ea"/>
              <a:ea typeface="+mn-ea"/>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mn-ea"/>
            </a:rPr>
            <a:t>職員数及び「給与水準（国との比較）」の「ラスパイレス指数」については、各調査対象年度の翌年の　</a:t>
          </a:r>
          <a:endParaRPr kumimoji="1" lang="en-US" altLang="ja-JP" sz="1000">
            <a:solidFill>
              <a:schemeClr val="tx1"/>
            </a:solidFill>
            <a:latin typeface="ＭＳ Ｐゴシック" panose="020B0600070205080204" pitchFamily="50" charset="-128"/>
            <a:ea typeface="+mn-ea"/>
          </a:endParaRPr>
        </a:p>
        <a:p>
          <a:pPr algn="l"/>
          <a:r>
            <a:rPr kumimoji="1" lang="ja-JP" altLang="en-US" sz="1000">
              <a:solidFill>
                <a:schemeClr val="tx1"/>
              </a:solidFill>
              <a:latin typeface="ＭＳ Ｐゴシック" panose="020B0600070205080204" pitchFamily="50" charset="-128"/>
              <a:ea typeface="+mn-ea"/>
            </a:rPr>
            <a:t>　地方公務員給与実態調査に基づいているが、令和</a:t>
          </a:r>
          <a:r>
            <a:rPr kumimoji="1" lang="en-US" altLang="ja-JP" sz="1000">
              <a:solidFill>
                <a:schemeClr val="tx1"/>
              </a:solidFill>
              <a:latin typeface="ＭＳ Ｐゴシック" panose="020B0600070205080204" pitchFamily="50" charset="-128"/>
              <a:ea typeface="+mn-ea"/>
            </a:rPr>
            <a:t>3</a:t>
          </a:r>
          <a:r>
            <a:rPr kumimoji="1" lang="ja-JP" altLang="en-US" sz="1000">
              <a:solidFill>
                <a:schemeClr val="tx1"/>
              </a:solidFill>
              <a:latin typeface="ＭＳ Ｐゴシック" panose="020B0600070205080204" pitchFamily="50" charset="-128"/>
              <a:ea typeface="+mn-ea"/>
            </a:rPr>
            <a:t>年度は令和</a:t>
          </a:r>
          <a:r>
            <a:rPr kumimoji="1" lang="en-US" altLang="ja-JP" sz="1000">
              <a:solidFill>
                <a:schemeClr val="tx1"/>
              </a:solidFill>
              <a:latin typeface="ＭＳ Ｐゴシック" panose="020B0600070205080204" pitchFamily="50" charset="-128"/>
              <a:ea typeface="+mn-ea"/>
            </a:rPr>
            <a:t>3</a:t>
          </a:r>
          <a:r>
            <a:rPr kumimoji="1" lang="ja-JP" altLang="en-US" sz="1000">
              <a:solidFill>
                <a:schemeClr val="tx1"/>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81</xdr:col>
      <xdr:colOff>117475</xdr:colOff>
      <xdr:row>1</xdr:row>
      <xdr:rowOff>19050</xdr:rowOff>
    </xdr:from>
    <xdr:to>
      <xdr:col>94</xdr:col>
      <xdr:colOff>177800</xdr:colOff>
      <xdr:row>4</xdr:row>
      <xdr:rowOff>63500</xdr:rowOff>
    </xdr:to>
    <xdr:sp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83,110
81,770
491.44
48,078,217
45,384,160
2,564,052
24,677,089
39,743,365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総合支所方式により支所職員の配置が多いため、全体職員数が多く、類似団体より数値が大きくなっている。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令和３年度については、退職者数の減少（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名の減）や職員数の減少（</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名の減）に伴う退職金・職員給の減などにより前年度と比較し</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の改善となった。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今後も「中津市行政サービス高度化プラン</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」に基づき、</a:t>
          </a:r>
          <a:r>
            <a:rPr kumimoji="1" lang="ja-JP" altLang="en-US" sz="1100">
              <a:solidFill>
                <a:schemeClr val="dk1"/>
              </a:solidFill>
              <a:effectLst/>
              <a:latin typeface="+mn-lt"/>
              <a:ea typeface="+mn-ea"/>
              <a:cs typeface="+mn-cs"/>
            </a:rPr>
            <a:t>職員の定員適正化計画を策定し、</a:t>
          </a:r>
          <a:r>
            <a:rPr kumimoji="1" lang="ja-JP" altLang="ja-JP" sz="1100">
              <a:solidFill>
                <a:schemeClr val="dk1"/>
              </a:solidFill>
              <a:effectLst/>
              <a:latin typeface="+mn-lt"/>
              <a:ea typeface="+mn-ea"/>
              <a:cs typeface="+mn-cs"/>
            </a:rPr>
            <a:t>職員数の適正化を図り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textlink="">
      <xdr:nvSpPr>
        <xdr:cNvPr id="64"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38</xdr:row>
      <xdr:rowOff>111760</xdr:rowOff>
    </xdr:to>
    <xdr:cxnSp macro="">
      <xdr:nvCxnSpPr>
        <xdr:cNvPr id="66" name="直線コネクタ 65"/>
        <xdr:cNvCxnSpPr/>
      </xdr:nvCxnSpPr>
      <xdr:spPr>
        <a:xfrm flipV="1">
          <a:off x="3987800" y="643636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111760</xdr:rowOff>
    </xdr:from>
    <xdr:to>
      <xdr:col>19</xdr:col>
      <xdr:colOff>187325</xdr:colOff>
      <xdr:row>39</xdr:row>
      <xdr:rowOff>1270</xdr:rowOff>
    </xdr:to>
    <xdr:cxnSp macro="">
      <xdr:nvCxnSpPr>
        <xdr:cNvPr id="69" name="直線コネクタ 68"/>
        <xdr:cNvCxnSpPr/>
      </xdr:nvCxnSpPr>
      <xdr:spPr>
        <a:xfrm flipV="1">
          <a:off x="3098800" y="6626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26670</xdr:rowOff>
    </xdr:from>
    <xdr:to>
      <xdr:col>20</xdr:col>
      <xdr:colOff>38100</xdr:colOff>
      <xdr:row>37</xdr:row>
      <xdr:rowOff>128270</xdr:rowOff>
    </xdr:to>
    <xdr:sp textlink="">
      <xdr:nvSpPr>
        <xdr:cNvPr id="70" name="フローチャート: 判断 69"/>
        <xdr:cNvSpPr/>
      </xdr:nvSpPr>
      <xdr:spPr>
        <a:xfrm>
          <a:off x="3937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138447</xdr:rowOff>
    </xdr:from>
    <xdr:ext cx="736600" cy="259045"/>
    <xdr:sp textlink="">
      <xdr:nvSpPr>
        <xdr:cNvPr id="71" name="テキスト ボックス 70"/>
        <xdr:cNvSpPr txBox="1"/>
      </xdr:nvSpPr>
      <xdr:spPr>
        <a:xfrm>
          <a:off x="3606800" y="613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149860</xdr:rowOff>
    </xdr:from>
    <xdr:to>
      <xdr:col>15</xdr:col>
      <xdr:colOff>98425</xdr:colOff>
      <xdr:row>39</xdr:row>
      <xdr:rowOff>1270</xdr:rowOff>
    </xdr:to>
    <xdr:cxnSp macro="">
      <xdr:nvCxnSpPr>
        <xdr:cNvPr id="72" name="直線コネクタ 71"/>
        <xdr:cNvCxnSpPr/>
      </xdr:nvCxnSpPr>
      <xdr:spPr>
        <a:xfrm>
          <a:off x="2209800" y="6664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149860</xdr:rowOff>
    </xdr:from>
    <xdr:to>
      <xdr:col>11</xdr:col>
      <xdr:colOff>9525</xdr:colOff>
      <xdr:row>38</xdr:row>
      <xdr:rowOff>165100</xdr:rowOff>
    </xdr:to>
    <xdr:cxnSp macro="">
      <xdr:nvCxnSpPr>
        <xdr:cNvPr id="75" name="直線コネクタ 74"/>
        <xdr:cNvCxnSpPr/>
      </xdr:nvCxnSpPr>
      <xdr:spPr>
        <a:xfrm flipV="1">
          <a:off x="1320800" y="6664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textlink="">
      <xdr:nvSpPr>
        <xdr:cNvPr id="85" name="楕円 84"/>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textlink="">
      <xdr:nvSpPr>
        <xdr:cNvPr id="86" name="人件費該当値テキスト"/>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60960</xdr:rowOff>
    </xdr:from>
    <xdr:to>
      <xdr:col>20</xdr:col>
      <xdr:colOff>38100</xdr:colOff>
      <xdr:row>38</xdr:row>
      <xdr:rowOff>162560</xdr:rowOff>
    </xdr:to>
    <xdr:sp textlink="">
      <xdr:nvSpPr>
        <xdr:cNvPr id="87" name="楕円 86"/>
        <xdr:cNvSpPr/>
      </xdr:nvSpPr>
      <xdr:spPr>
        <a:xfrm>
          <a:off x="3937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147337</xdr:rowOff>
    </xdr:from>
    <xdr:ext cx="736600" cy="259045"/>
    <xdr:sp textlink="">
      <xdr:nvSpPr>
        <xdr:cNvPr id="88" name="テキスト ボックス 87"/>
        <xdr:cNvSpPr txBox="1"/>
      </xdr:nvSpPr>
      <xdr:spPr>
        <a:xfrm>
          <a:off x="3606800" y="666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121920</xdr:rowOff>
    </xdr:from>
    <xdr:to>
      <xdr:col>15</xdr:col>
      <xdr:colOff>149225</xdr:colOff>
      <xdr:row>39</xdr:row>
      <xdr:rowOff>52070</xdr:rowOff>
    </xdr:to>
    <xdr:sp textlink="">
      <xdr:nvSpPr>
        <xdr:cNvPr id="89" name="楕円 88"/>
        <xdr:cNvSpPr/>
      </xdr:nvSpPr>
      <xdr:spPr>
        <a:xfrm>
          <a:off x="3048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36847</xdr:rowOff>
    </xdr:from>
    <xdr:ext cx="762000" cy="259045"/>
    <xdr:sp textlink="">
      <xdr:nvSpPr>
        <xdr:cNvPr id="90" name="テキスト ボックス 89"/>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99060</xdr:rowOff>
    </xdr:from>
    <xdr:to>
      <xdr:col>11</xdr:col>
      <xdr:colOff>60325</xdr:colOff>
      <xdr:row>39</xdr:row>
      <xdr:rowOff>29210</xdr:rowOff>
    </xdr:to>
    <xdr:sp textlink="">
      <xdr:nvSpPr>
        <xdr:cNvPr id="91" name="楕円 90"/>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13987</xdr:rowOff>
    </xdr:from>
    <xdr:ext cx="762000" cy="259045"/>
    <xdr:sp textlink="">
      <xdr:nvSpPr>
        <xdr:cNvPr id="92" name="テキスト ボックス 91"/>
        <xdr:cNvSpPr txBox="1"/>
      </xdr:nvSpPr>
      <xdr:spPr>
        <a:xfrm>
          <a:off x="1828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114300</xdr:rowOff>
    </xdr:from>
    <xdr:to>
      <xdr:col>6</xdr:col>
      <xdr:colOff>171450</xdr:colOff>
      <xdr:row>39</xdr:row>
      <xdr:rowOff>44450</xdr:rowOff>
    </xdr:to>
    <xdr:sp textlink="">
      <xdr:nvSpPr>
        <xdr:cNvPr id="93" name="楕円 92"/>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29227</xdr:rowOff>
    </xdr:from>
    <xdr:ext cx="762000" cy="259045"/>
    <xdr:sp textlink="">
      <xdr:nvSpPr>
        <xdr:cNvPr id="94" name="テキスト ボックス 93"/>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物件費は、</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319,963</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増となり、</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ポイントの増となっている。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物価</a:t>
          </a:r>
          <a:r>
            <a:rPr kumimoji="1" lang="ja-JP" altLang="ja-JP" sz="1100">
              <a:solidFill>
                <a:schemeClr val="dk1"/>
              </a:solidFill>
              <a:effectLst/>
              <a:latin typeface="+mn-lt"/>
              <a:ea typeface="+mn-ea"/>
              <a:cs typeface="+mn-cs"/>
            </a:rPr>
            <a:t>上昇に伴う光熱水費、燃料費等の需用費の増や資源プラ分別収集開始に伴う委託料の増が主な増額要因となっており、類似団体平均を上回っている状況である。</a:t>
          </a:r>
          <a:endParaRPr lang="ja-JP" altLang="ja-JP" sz="1400">
            <a:effectLst/>
          </a:endParaRPr>
        </a:p>
        <a:p>
          <a:r>
            <a:rPr kumimoji="1" lang="ja-JP" altLang="ja-JP" sz="1100">
              <a:solidFill>
                <a:schemeClr val="dk1"/>
              </a:solidFill>
              <a:effectLst/>
              <a:latin typeface="+mn-lt"/>
              <a:ea typeface="+mn-ea"/>
              <a:cs typeface="+mn-cs"/>
            </a:rPr>
            <a:t>　今後も「中津市行政サービス高度化プラン</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」に基づき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事務事業の見直し、改善等により物件費の削減に努める。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textlink="">
      <xdr:nvSpPr>
        <xdr:cNvPr id="125"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17</xdr:row>
      <xdr:rowOff>153670</xdr:rowOff>
    </xdr:to>
    <xdr:cxnSp macro="">
      <xdr:nvCxnSpPr>
        <xdr:cNvPr id="127" name="直線コネクタ 126"/>
        <xdr:cNvCxnSpPr/>
      </xdr:nvCxnSpPr>
      <xdr:spPr>
        <a:xfrm>
          <a:off x="15671800" y="3060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17</xdr:row>
      <xdr:rowOff>146050</xdr:rowOff>
    </xdr:to>
    <xdr:cxnSp macro="">
      <xdr:nvCxnSpPr>
        <xdr:cNvPr id="130" name="直線コネクタ 129"/>
        <xdr:cNvCxnSpPr/>
      </xdr:nvCxnSpPr>
      <xdr:spPr>
        <a:xfrm>
          <a:off x="14782800" y="306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textlink="">
      <xdr:nvSpPr>
        <xdr:cNvPr id="131" name="フローチャート: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textlink="">
      <xdr:nvSpPr>
        <xdr:cNvPr id="132" name="テキスト ボックス 131"/>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18</xdr:row>
      <xdr:rowOff>20320</xdr:rowOff>
    </xdr:to>
    <xdr:cxnSp macro="">
      <xdr:nvCxnSpPr>
        <xdr:cNvPr id="133" name="直線コネクタ 132"/>
        <xdr:cNvCxnSpPr/>
      </xdr:nvCxnSpPr>
      <xdr:spPr>
        <a:xfrm flipV="1">
          <a:off x="13893800" y="3060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textlink="">
      <xdr:nvSpPr>
        <xdr:cNvPr id="134" name="フローチャート: 判断 133"/>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textlink="">
      <xdr:nvSpPr>
        <xdr:cNvPr id="135" name="テキスト ボックス 134"/>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138430</xdr:rowOff>
    </xdr:from>
    <xdr:to>
      <xdr:col>69</xdr:col>
      <xdr:colOff>92075</xdr:colOff>
      <xdr:row>18</xdr:row>
      <xdr:rowOff>20320</xdr:rowOff>
    </xdr:to>
    <xdr:cxnSp macro="">
      <xdr:nvCxnSpPr>
        <xdr:cNvPr id="136" name="直線コネクタ 135"/>
        <xdr:cNvCxnSpPr/>
      </xdr:nvCxnSpPr>
      <xdr:spPr>
        <a:xfrm>
          <a:off x="13004800" y="3053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152400</xdr:rowOff>
    </xdr:from>
    <xdr:to>
      <xdr:col>69</xdr:col>
      <xdr:colOff>142875</xdr:colOff>
      <xdr:row>17</xdr:row>
      <xdr:rowOff>82550</xdr:rowOff>
    </xdr:to>
    <xdr:sp textlink="">
      <xdr:nvSpPr>
        <xdr:cNvPr id="137" name="フローチャート: 判断 136"/>
        <xdr:cNvSpPr/>
      </xdr:nvSpPr>
      <xdr:spPr>
        <a:xfrm>
          <a:off x="13843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92727</xdr:rowOff>
    </xdr:from>
    <xdr:ext cx="762000" cy="259045"/>
    <xdr:sp textlink="">
      <xdr:nvSpPr>
        <xdr:cNvPr id="138" name="テキスト ボックス 137"/>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textlink="">
      <xdr:nvSpPr>
        <xdr:cNvPr id="139" name="フローチャート: 判断 138"/>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textlink="">
      <xdr:nvSpPr>
        <xdr:cNvPr id="140" name="テキスト ボックス 139"/>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102870</xdr:rowOff>
    </xdr:from>
    <xdr:to>
      <xdr:col>82</xdr:col>
      <xdr:colOff>158750</xdr:colOff>
      <xdr:row>18</xdr:row>
      <xdr:rowOff>33020</xdr:rowOff>
    </xdr:to>
    <xdr:sp textlink="">
      <xdr:nvSpPr>
        <xdr:cNvPr id="146" name="楕円 145"/>
        <xdr:cNvSpPr/>
      </xdr:nvSpPr>
      <xdr:spPr>
        <a:xfrm>
          <a:off x="164592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74947</xdr:rowOff>
    </xdr:from>
    <xdr:ext cx="762000" cy="259045"/>
    <xdr:sp textlink="">
      <xdr:nvSpPr>
        <xdr:cNvPr id="147" name="物件費該当値テキスト"/>
        <xdr:cNvSpPr txBox="1"/>
      </xdr:nvSpPr>
      <xdr:spPr>
        <a:xfrm>
          <a:off x="165989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textlink="">
      <xdr:nvSpPr>
        <xdr:cNvPr id="148" name="楕円 147"/>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textlink="">
      <xdr:nvSpPr>
        <xdr:cNvPr id="149" name="テキスト ボックス 148"/>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textlink="">
      <xdr:nvSpPr>
        <xdr:cNvPr id="150" name="楕円 149"/>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textlink="">
      <xdr:nvSpPr>
        <xdr:cNvPr id="151" name="テキスト ボックス 150"/>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140970</xdr:rowOff>
    </xdr:from>
    <xdr:to>
      <xdr:col>69</xdr:col>
      <xdr:colOff>142875</xdr:colOff>
      <xdr:row>18</xdr:row>
      <xdr:rowOff>71120</xdr:rowOff>
    </xdr:to>
    <xdr:sp textlink="">
      <xdr:nvSpPr>
        <xdr:cNvPr id="152" name="楕円 151"/>
        <xdr:cNvSpPr/>
      </xdr:nvSpPr>
      <xdr:spPr>
        <a:xfrm>
          <a:off x="13843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55897</xdr:rowOff>
    </xdr:from>
    <xdr:ext cx="762000" cy="259045"/>
    <xdr:sp textlink="">
      <xdr:nvSpPr>
        <xdr:cNvPr id="153" name="テキスト ボックス 152"/>
        <xdr:cNvSpPr txBox="1"/>
      </xdr:nvSpPr>
      <xdr:spPr>
        <a:xfrm>
          <a:off x="13512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textlink="">
      <xdr:nvSpPr>
        <xdr:cNvPr id="154" name="楕円 153"/>
        <xdr:cNvSpPr/>
      </xdr:nvSpPr>
      <xdr:spPr>
        <a:xfrm>
          <a:off x="12954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textlink="">
      <xdr:nvSpPr>
        <xdr:cNvPr id="155" name="テキスト ボックス 154"/>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扶助費の歳出は増加したが、歳入経常一般財源は減額となったため、経常収支は</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ポイントの減となっている。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しかし、経常扶助費額は前年度と比較すると</a:t>
          </a:r>
          <a:r>
            <a:rPr kumimoji="1" lang="en-US" altLang="ja-JP" sz="1100">
              <a:solidFill>
                <a:schemeClr val="dk1"/>
              </a:solidFill>
              <a:effectLst/>
              <a:latin typeface="+mn-lt"/>
              <a:ea typeface="+mn-ea"/>
              <a:cs typeface="+mn-cs"/>
            </a:rPr>
            <a:t>81,883</a:t>
          </a:r>
          <a:r>
            <a:rPr kumimoji="1" lang="ja-JP" altLang="ja-JP" sz="1100">
              <a:solidFill>
                <a:schemeClr val="dk1"/>
              </a:solidFill>
              <a:effectLst/>
              <a:latin typeface="+mn-lt"/>
              <a:ea typeface="+mn-ea"/>
              <a:cs typeface="+mn-cs"/>
            </a:rPr>
            <a:t>千円増加しており、今後も障害福祉の分野で増加が見込まれるため、さらなる財政基盤の確立に努める。</a:t>
          </a:r>
          <a:endParaRPr lang="ja-JP" altLang="ja-JP" sz="1400">
            <a:effectLst/>
          </a:endParaRPr>
        </a:p>
      </xdr:txBody>
    </xdr:sp>
    <xdr:clientData/>
  </xdr:twoCellAnchor>
  <xdr:oneCellAnchor>
    <xdr:from>
      <xdr:col>3</xdr:col>
      <xdr:colOff>123825</xdr:colOff>
      <xdr:row>49</xdr:row>
      <xdr:rowOff>107950</xdr:rowOff>
    </xdr:from>
    <xdr:ext cx="298543" cy="225703"/>
    <xdr:sp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58</xdr:row>
      <xdr:rowOff>61685</xdr:rowOff>
    </xdr:to>
    <xdr:cxnSp macro="">
      <xdr:nvCxnSpPr>
        <xdr:cNvPr id="190" name="直線コネクタ 189"/>
        <xdr:cNvCxnSpPr/>
      </xdr:nvCxnSpPr>
      <xdr:spPr>
        <a:xfrm flipV="1">
          <a:off x="3987800" y="9744528"/>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textlink="">
      <xdr:nvSpPr>
        <xdr:cNvPr id="191"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textlink="">
      <xdr:nvSpPr>
        <xdr:cNvPr id="192" name="フローチャート: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61685</xdr:rowOff>
    </xdr:from>
    <xdr:to>
      <xdr:col>19</xdr:col>
      <xdr:colOff>187325</xdr:colOff>
      <xdr:row>58</xdr:row>
      <xdr:rowOff>143328</xdr:rowOff>
    </xdr:to>
    <xdr:cxnSp macro="">
      <xdr:nvCxnSpPr>
        <xdr:cNvPr id="193" name="直線コネクタ 192"/>
        <xdr:cNvCxnSpPr/>
      </xdr:nvCxnSpPr>
      <xdr:spPr>
        <a:xfrm flipV="1">
          <a:off x="3098800" y="100057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textlink="">
      <xdr:nvSpPr>
        <xdr:cNvPr id="194" name="フローチャート: 判断 193"/>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textlink="">
      <xdr:nvSpPr>
        <xdr:cNvPr id="195" name="テキスト ボックス 194"/>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118835</xdr:rowOff>
    </xdr:from>
    <xdr:to>
      <xdr:col>15</xdr:col>
      <xdr:colOff>98425</xdr:colOff>
      <xdr:row>58</xdr:row>
      <xdr:rowOff>143328</xdr:rowOff>
    </xdr:to>
    <xdr:cxnSp macro="">
      <xdr:nvCxnSpPr>
        <xdr:cNvPr id="196" name="直線コネクタ 195"/>
        <xdr:cNvCxnSpPr/>
      </xdr:nvCxnSpPr>
      <xdr:spPr>
        <a:xfrm>
          <a:off x="2209800" y="98914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textlink="">
      <xdr:nvSpPr>
        <xdr:cNvPr id="197" name="フローチャート: 判断 196"/>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147155</xdr:rowOff>
    </xdr:from>
    <xdr:ext cx="762000" cy="259045"/>
    <xdr:sp textlink="">
      <xdr:nvSpPr>
        <xdr:cNvPr id="198" name="テキスト ボックス 197"/>
        <xdr:cNvSpPr txBox="1"/>
      </xdr:nvSpPr>
      <xdr:spPr>
        <a:xfrm>
          <a:off x="2717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118835</xdr:rowOff>
    </xdr:to>
    <xdr:cxnSp macro="">
      <xdr:nvCxnSpPr>
        <xdr:cNvPr id="199" name="直線コネクタ 198"/>
        <xdr:cNvCxnSpPr/>
      </xdr:nvCxnSpPr>
      <xdr:spPr>
        <a:xfrm>
          <a:off x="1320800" y="98425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125185</xdr:rowOff>
    </xdr:from>
    <xdr:to>
      <xdr:col>11</xdr:col>
      <xdr:colOff>60325</xdr:colOff>
      <xdr:row>57</xdr:row>
      <xdr:rowOff>55335</xdr:rowOff>
    </xdr:to>
    <xdr:sp textlink="">
      <xdr:nvSpPr>
        <xdr:cNvPr id="200" name="フローチャート: 判断 199"/>
        <xdr:cNvSpPr/>
      </xdr:nvSpPr>
      <xdr:spPr>
        <a:xfrm>
          <a:off x="2159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65512</xdr:rowOff>
    </xdr:from>
    <xdr:ext cx="762000" cy="259045"/>
    <xdr:sp textlink="">
      <xdr:nvSpPr>
        <xdr:cNvPr id="201" name="テキスト ボックス 200"/>
        <xdr:cNvSpPr txBox="1"/>
      </xdr:nvSpPr>
      <xdr:spPr>
        <a:xfrm>
          <a:off x="1828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108857</xdr:rowOff>
    </xdr:from>
    <xdr:to>
      <xdr:col>6</xdr:col>
      <xdr:colOff>171450</xdr:colOff>
      <xdr:row>57</xdr:row>
      <xdr:rowOff>39007</xdr:rowOff>
    </xdr:to>
    <xdr:sp textlink="">
      <xdr:nvSpPr>
        <xdr:cNvPr id="202" name="フローチャート: 判断 201"/>
        <xdr:cNvSpPr/>
      </xdr:nvSpPr>
      <xdr:spPr>
        <a:xfrm>
          <a:off x="1270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49184</xdr:rowOff>
    </xdr:from>
    <xdr:ext cx="762000" cy="259045"/>
    <xdr:sp textlink="">
      <xdr:nvSpPr>
        <xdr:cNvPr id="203" name="テキスト ボックス 202"/>
        <xdr:cNvSpPr txBox="1"/>
      </xdr:nvSpPr>
      <xdr:spPr>
        <a:xfrm>
          <a:off x="939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textlink="">
      <xdr:nvSpPr>
        <xdr:cNvPr id="209" name="楕円 208"/>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textlink="">
      <xdr:nvSpPr>
        <xdr:cNvPr id="210"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xdr:rowOff>
    </xdr:from>
    <xdr:to>
      <xdr:col>20</xdr:col>
      <xdr:colOff>38100</xdr:colOff>
      <xdr:row>58</xdr:row>
      <xdr:rowOff>112485</xdr:rowOff>
    </xdr:to>
    <xdr:sp textlink="">
      <xdr:nvSpPr>
        <xdr:cNvPr id="211" name="楕円 210"/>
        <xdr:cNvSpPr/>
      </xdr:nvSpPr>
      <xdr:spPr>
        <a:xfrm>
          <a:off x="3937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97262</xdr:rowOff>
    </xdr:from>
    <xdr:ext cx="736600" cy="259045"/>
    <xdr:sp textlink="">
      <xdr:nvSpPr>
        <xdr:cNvPr id="212" name="テキスト ボックス 211"/>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92528</xdr:rowOff>
    </xdr:from>
    <xdr:to>
      <xdr:col>15</xdr:col>
      <xdr:colOff>149225</xdr:colOff>
      <xdr:row>59</xdr:row>
      <xdr:rowOff>22678</xdr:rowOff>
    </xdr:to>
    <xdr:sp textlink="">
      <xdr:nvSpPr>
        <xdr:cNvPr id="213" name="楕円 212"/>
        <xdr:cNvSpPr/>
      </xdr:nvSpPr>
      <xdr:spPr>
        <a:xfrm>
          <a:off x="3048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7455</xdr:rowOff>
    </xdr:from>
    <xdr:ext cx="762000" cy="259045"/>
    <xdr:sp textlink="">
      <xdr:nvSpPr>
        <xdr:cNvPr id="214" name="テキスト ボックス 213"/>
        <xdr:cNvSpPr txBox="1"/>
      </xdr:nvSpPr>
      <xdr:spPr>
        <a:xfrm>
          <a:off x="2717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68035</xdr:rowOff>
    </xdr:from>
    <xdr:to>
      <xdr:col>11</xdr:col>
      <xdr:colOff>60325</xdr:colOff>
      <xdr:row>57</xdr:row>
      <xdr:rowOff>169635</xdr:rowOff>
    </xdr:to>
    <xdr:sp textlink="">
      <xdr:nvSpPr>
        <xdr:cNvPr id="215" name="楕円 214"/>
        <xdr:cNvSpPr/>
      </xdr:nvSpPr>
      <xdr:spPr>
        <a:xfrm>
          <a:off x="2159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154412</xdr:rowOff>
    </xdr:from>
    <xdr:ext cx="762000" cy="259045"/>
    <xdr:sp textlink="">
      <xdr:nvSpPr>
        <xdr:cNvPr id="216" name="テキスト ボックス 215"/>
        <xdr:cNvSpPr txBox="1"/>
      </xdr:nvSpPr>
      <xdr:spPr>
        <a:xfrm>
          <a:off x="1828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textlink="">
      <xdr:nvSpPr>
        <xdr:cNvPr id="217" name="楕円 216"/>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textlink="">
      <xdr:nvSpPr>
        <xdr:cNvPr id="218" name="テキスト ボックス 217"/>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繰出金等の歳出については、前年度と比較すると</a:t>
          </a:r>
          <a:r>
            <a:rPr kumimoji="1" lang="en-US" altLang="ja-JP" sz="1100">
              <a:solidFill>
                <a:schemeClr val="dk1"/>
              </a:solidFill>
              <a:effectLst/>
              <a:latin typeface="+mn-lt"/>
              <a:ea typeface="+mn-ea"/>
              <a:cs typeface="+mn-cs"/>
            </a:rPr>
            <a:t>7,839</a:t>
          </a:r>
          <a:r>
            <a:rPr kumimoji="1" lang="ja-JP" altLang="ja-JP" sz="1100">
              <a:solidFill>
                <a:schemeClr val="dk1"/>
              </a:solidFill>
              <a:effectLst/>
              <a:latin typeface="+mn-lt"/>
              <a:ea typeface="+mn-ea"/>
              <a:cs typeface="+mn-cs"/>
            </a:rPr>
            <a:t>千円の増額となったが、経常収支は前年度と比較して</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の改善となっている。</a:t>
          </a:r>
          <a:endParaRPr lang="ja-JP" altLang="ja-JP" sz="1400">
            <a:effectLst/>
          </a:endParaRPr>
        </a:p>
        <a:p>
          <a:r>
            <a:rPr kumimoji="1" lang="ja-JP" altLang="ja-JP" sz="1100">
              <a:solidFill>
                <a:schemeClr val="dk1"/>
              </a:solidFill>
              <a:effectLst/>
              <a:latin typeface="+mn-lt"/>
              <a:ea typeface="+mn-ea"/>
              <a:cs typeface="+mn-cs"/>
            </a:rPr>
            <a:t>　今後も他会計繰出金の抑制を図るべく、「中津市行政サービス高度化プラン</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」に基づき、各公営企業・特別会計の経営健全化により削減を図る。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textlink="">
      <xdr:nvSpPr>
        <xdr:cNvPr id="249" name="その他最小値テキスト"/>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textlink="">
      <xdr:nvSpPr>
        <xdr:cNvPr id="251"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72572</xdr:rowOff>
    </xdr:from>
    <xdr:to>
      <xdr:col>82</xdr:col>
      <xdr:colOff>107950</xdr:colOff>
      <xdr:row>58</xdr:row>
      <xdr:rowOff>170543</xdr:rowOff>
    </xdr:to>
    <xdr:cxnSp macro="">
      <xdr:nvCxnSpPr>
        <xdr:cNvPr id="253" name="直線コネクタ 252"/>
        <xdr:cNvCxnSpPr/>
      </xdr:nvCxnSpPr>
      <xdr:spPr>
        <a:xfrm flipV="1">
          <a:off x="15671800" y="100166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166205</xdr:rowOff>
    </xdr:from>
    <xdr:ext cx="762000" cy="259045"/>
    <xdr:sp textlink="">
      <xdr:nvSpPr>
        <xdr:cNvPr id="254" name="その他平均値テキスト"/>
        <xdr:cNvSpPr txBox="1"/>
      </xdr:nvSpPr>
      <xdr:spPr>
        <a:xfrm>
          <a:off x="16598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textlink="">
      <xdr:nvSpPr>
        <xdr:cNvPr id="255" name="フローチャート: 判断 254"/>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170543</xdr:rowOff>
    </xdr:from>
    <xdr:to>
      <xdr:col>78</xdr:col>
      <xdr:colOff>69850</xdr:colOff>
      <xdr:row>58</xdr:row>
      <xdr:rowOff>170543</xdr:rowOff>
    </xdr:to>
    <xdr:cxnSp macro="">
      <xdr:nvCxnSpPr>
        <xdr:cNvPr id="256" name="直線コネクタ 255"/>
        <xdr:cNvCxnSpPr/>
      </xdr:nvCxnSpPr>
      <xdr:spPr>
        <a:xfrm>
          <a:off x="14782800" y="10114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130628</xdr:rowOff>
    </xdr:from>
    <xdr:to>
      <xdr:col>78</xdr:col>
      <xdr:colOff>120650</xdr:colOff>
      <xdr:row>59</xdr:row>
      <xdr:rowOff>60778</xdr:rowOff>
    </xdr:to>
    <xdr:sp textlink="">
      <xdr:nvSpPr>
        <xdr:cNvPr id="257" name="フローチャート: 判断 256"/>
        <xdr:cNvSpPr/>
      </xdr:nvSpPr>
      <xdr:spPr>
        <a:xfrm>
          <a:off x="15621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45555</xdr:rowOff>
    </xdr:from>
    <xdr:ext cx="736600" cy="259045"/>
    <xdr:sp textlink="">
      <xdr:nvSpPr>
        <xdr:cNvPr id="258" name="テキスト ボックス 257"/>
        <xdr:cNvSpPr txBox="1"/>
      </xdr:nvSpPr>
      <xdr:spPr>
        <a:xfrm>
          <a:off x="15290800" y="1016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170543</xdr:rowOff>
    </xdr:from>
    <xdr:to>
      <xdr:col>73</xdr:col>
      <xdr:colOff>180975</xdr:colOff>
      <xdr:row>60</xdr:row>
      <xdr:rowOff>132443</xdr:rowOff>
    </xdr:to>
    <xdr:cxnSp macro="">
      <xdr:nvCxnSpPr>
        <xdr:cNvPr id="259" name="直線コネクタ 258"/>
        <xdr:cNvCxnSpPr/>
      </xdr:nvCxnSpPr>
      <xdr:spPr>
        <a:xfrm flipV="1">
          <a:off x="13893800" y="10114643"/>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155122</xdr:rowOff>
    </xdr:from>
    <xdr:to>
      <xdr:col>74</xdr:col>
      <xdr:colOff>31750</xdr:colOff>
      <xdr:row>60</xdr:row>
      <xdr:rowOff>85272</xdr:rowOff>
    </xdr:to>
    <xdr:sp textlink="">
      <xdr:nvSpPr>
        <xdr:cNvPr id="260" name="フローチャート: 判断 259"/>
        <xdr:cNvSpPr/>
      </xdr:nvSpPr>
      <xdr:spPr>
        <a:xfrm>
          <a:off x="14732000" y="1027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70049</xdr:rowOff>
    </xdr:from>
    <xdr:ext cx="762000" cy="259045"/>
    <xdr:sp textlink="">
      <xdr:nvSpPr>
        <xdr:cNvPr id="261" name="テキスト ボックス 260"/>
        <xdr:cNvSpPr txBox="1"/>
      </xdr:nvSpPr>
      <xdr:spPr>
        <a:xfrm>
          <a:off x="14401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99785</xdr:rowOff>
    </xdr:from>
    <xdr:to>
      <xdr:col>69</xdr:col>
      <xdr:colOff>92075</xdr:colOff>
      <xdr:row>60</xdr:row>
      <xdr:rowOff>132443</xdr:rowOff>
    </xdr:to>
    <xdr:cxnSp macro="">
      <xdr:nvCxnSpPr>
        <xdr:cNvPr id="262" name="直線コネクタ 261"/>
        <xdr:cNvCxnSpPr/>
      </xdr:nvCxnSpPr>
      <xdr:spPr>
        <a:xfrm>
          <a:off x="13004800" y="10386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60</xdr:row>
      <xdr:rowOff>27215</xdr:rowOff>
    </xdr:from>
    <xdr:to>
      <xdr:col>69</xdr:col>
      <xdr:colOff>142875</xdr:colOff>
      <xdr:row>60</xdr:row>
      <xdr:rowOff>128815</xdr:rowOff>
    </xdr:to>
    <xdr:sp textlink="">
      <xdr:nvSpPr>
        <xdr:cNvPr id="263" name="フローチャート: 判断 262"/>
        <xdr:cNvSpPr/>
      </xdr:nvSpPr>
      <xdr:spPr>
        <a:xfrm>
          <a:off x="13843000" y="1031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138992</xdr:rowOff>
    </xdr:from>
    <xdr:ext cx="762000" cy="259045"/>
    <xdr:sp textlink="">
      <xdr:nvSpPr>
        <xdr:cNvPr id="264" name="テキスト ボックス 263"/>
        <xdr:cNvSpPr txBox="1"/>
      </xdr:nvSpPr>
      <xdr:spPr>
        <a:xfrm>
          <a:off x="13512800" y="1008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27215</xdr:rowOff>
    </xdr:from>
    <xdr:to>
      <xdr:col>65</xdr:col>
      <xdr:colOff>53975</xdr:colOff>
      <xdr:row>60</xdr:row>
      <xdr:rowOff>128815</xdr:rowOff>
    </xdr:to>
    <xdr:sp textlink="">
      <xdr:nvSpPr>
        <xdr:cNvPr id="265" name="フローチャート: 判断 264"/>
        <xdr:cNvSpPr/>
      </xdr:nvSpPr>
      <xdr:spPr>
        <a:xfrm>
          <a:off x="12954000" y="1031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138992</xdr:rowOff>
    </xdr:from>
    <xdr:ext cx="762000" cy="259045"/>
    <xdr:sp textlink="">
      <xdr:nvSpPr>
        <xdr:cNvPr id="266" name="テキスト ボックス 265"/>
        <xdr:cNvSpPr txBox="1"/>
      </xdr:nvSpPr>
      <xdr:spPr>
        <a:xfrm>
          <a:off x="12623800" y="1008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21772</xdr:rowOff>
    </xdr:from>
    <xdr:to>
      <xdr:col>82</xdr:col>
      <xdr:colOff>158750</xdr:colOff>
      <xdr:row>58</xdr:row>
      <xdr:rowOff>123372</xdr:rowOff>
    </xdr:to>
    <xdr:sp textlink="">
      <xdr:nvSpPr>
        <xdr:cNvPr id="272" name="楕円 271"/>
        <xdr:cNvSpPr/>
      </xdr:nvSpPr>
      <xdr:spPr>
        <a:xfrm>
          <a:off x="164592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165299</xdr:rowOff>
    </xdr:from>
    <xdr:ext cx="762000" cy="259045"/>
    <xdr:sp textlink="">
      <xdr:nvSpPr>
        <xdr:cNvPr id="273" name="その他該当値テキスト"/>
        <xdr:cNvSpPr txBox="1"/>
      </xdr:nvSpPr>
      <xdr:spPr>
        <a:xfrm>
          <a:off x="16598900" y="993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119743</xdr:rowOff>
    </xdr:from>
    <xdr:to>
      <xdr:col>78</xdr:col>
      <xdr:colOff>120650</xdr:colOff>
      <xdr:row>59</xdr:row>
      <xdr:rowOff>49893</xdr:rowOff>
    </xdr:to>
    <xdr:sp textlink="">
      <xdr:nvSpPr>
        <xdr:cNvPr id="274" name="楕円 273"/>
        <xdr:cNvSpPr/>
      </xdr:nvSpPr>
      <xdr:spPr>
        <a:xfrm>
          <a:off x="15621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60070</xdr:rowOff>
    </xdr:from>
    <xdr:ext cx="736600" cy="259045"/>
    <xdr:sp textlink="">
      <xdr:nvSpPr>
        <xdr:cNvPr id="275" name="テキスト ボックス 274"/>
        <xdr:cNvSpPr txBox="1"/>
      </xdr:nvSpPr>
      <xdr:spPr>
        <a:xfrm>
          <a:off x="15290800" y="983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119743</xdr:rowOff>
    </xdr:from>
    <xdr:to>
      <xdr:col>74</xdr:col>
      <xdr:colOff>31750</xdr:colOff>
      <xdr:row>59</xdr:row>
      <xdr:rowOff>49893</xdr:rowOff>
    </xdr:to>
    <xdr:sp textlink="">
      <xdr:nvSpPr>
        <xdr:cNvPr id="276" name="楕円 275"/>
        <xdr:cNvSpPr/>
      </xdr:nvSpPr>
      <xdr:spPr>
        <a:xfrm>
          <a:off x="14732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60070</xdr:rowOff>
    </xdr:from>
    <xdr:ext cx="762000" cy="259045"/>
    <xdr:sp textlink="">
      <xdr:nvSpPr>
        <xdr:cNvPr id="277" name="テキスト ボックス 276"/>
        <xdr:cNvSpPr txBox="1"/>
      </xdr:nvSpPr>
      <xdr:spPr>
        <a:xfrm>
          <a:off x="14401800" y="983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81643</xdr:rowOff>
    </xdr:from>
    <xdr:to>
      <xdr:col>69</xdr:col>
      <xdr:colOff>142875</xdr:colOff>
      <xdr:row>61</xdr:row>
      <xdr:rowOff>11793</xdr:rowOff>
    </xdr:to>
    <xdr:sp textlink="">
      <xdr:nvSpPr>
        <xdr:cNvPr id="278" name="楕円 277"/>
        <xdr:cNvSpPr/>
      </xdr:nvSpPr>
      <xdr:spPr>
        <a:xfrm>
          <a:off x="13843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168020</xdr:rowOff>
    </xdr:from>
    <xdr:ext cx="762000" cy="259045"/>
    <xdr:sp textlink="">
      <xdr:nvSpPr>
        <xdr:cNvPr id="279" name="テキスト ボックス 278"/>
        <xdr:cNvSpPr txBox="1"/>
      </xdr:nvSpPr>
      <xdr:spPr>
        <a:xfrm>
          <a:off x="13512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48985</xdr:rowOff>
    </xdr:from>
    <xdr:to>
      <xdr:col>65</xdr:col>
      <xdr:colOff>53975</xdr:colOff>
      <xdr:row>60</xdr:row>
      <xdr:rowOff>150585</xdr:rowOff>
    </xdr:to>
    <xdr:sp textlink="">
      <xdr:nvSpPr>
        <xdr:cNvPr id="280" name="楕円 279"/>
        <xdr:cNvSpPr/>
      </xdr:nvSpPr>
      <xdr:spPr>
        <a:xfrm>
          <a:off x="12954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135362</xdr:rowOff>
    </xdr:from>
    <xdr:ext cx="762000" cy="259045"/>
    <xdr:sp textlink="">
      <xdr:nvSpPr>
        <xdr:cNvPr id="281" name="テキスト ボックス 280"/>
        <xdr:cNvSpPr txBox="1"/>
      </xdr:nvSpPr>
      <xdr:spPr>
        <a:xfrm>
          <a:off x="12623800" y="1042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83,303</a:t>
          </a:r>
          <a:r>
            <a:rPr kumimoji="1" lang="ja-JP" altLang="ja-JP" sz="1100">
              <a:solidFill>
                <a:schemeClr val="dk1"/>
              </a:solidFill>
              <a:effectLst/>
              <a:latin typeface="+mn-lt"/>
              <a:ea typeface="+mn-ea"/>
              <a:cs typeface="+mn-cs"/>
            </a:rPr>
            <a:t>千円の増額となったが、平成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度に渡って行った補助金評価により、補助金の抑制が図られ、類似団体平均よりも良好な状態で推移している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textlink="">
      <xdr:nvSpPr>
        <xdr:cNvPr id="30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46990</xdr:rowOff>
    </xdr:to>
    <xdr:cxnSp macro="">
      <xdr:nvCxnSpPr>
        <xdr:cNvPr id="311" name="直線コネクタ 310"/>
        <xdr:cNvCxnSpPr/>
      </xdr:nvCxnSpPr>
      <xdr:spPr>
        <a:xfrm>
          <a:off x="15671800" y="60385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textlink="">
      <xdr:nvSpPr>
        <xdr:cNvPr id="312"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textlink="">
      <xdr:nvSpPr>
        <xdr:cNvPr id="313" name="フローチャート: 判断 31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33274</xdr:rowOff>
    </xdr:from>
    <xdr:to>
      <xdr:col>78</xdr:col>
      <xdr:colOff>69850</xdr:colOff>
      <xdr:row>35</xdr:row>
      <xdr:rowOff>37846</xdr:rowOff>
    </xdr:to>
    <xdr:cxnSp macro="">
      <xdr:nvCxnSpPr>
        <xdr:cNvPr id="314" name="直線コネクタ 313"/>
        <xdr:cNvCxnSpPr/>
      </xdr:nvCxnSpPr>
      <xdr:spPr>
        <a:xfrm>
          <a:off x="14782800" y="6034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textlink="">
      <xdr:nvSpPr>
        <xdr:cNvPr id="315" name="フローチャート: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textlink="">
      <xdr:nvSpPr>
        <xdr:cNvPr id="316" name="テキスト ボックス 315"/>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44704</xdr:rowOff>
    </xdr:from>
    <xdr:to>
      <xdr:col>73</xdr:col>
      <xdr:colOff>180975</xdr:colOff>
      <xdr:row>35</xdr:row>
      <xdr:rowOff>33274</xdr:rowOff>
    </xdr:to>
    <xdr:cxnSp macro="">
      <xdr:nvCxnSpPr>
        <xdr:cNvPr id="317" name="直線コネクタ 316"/>
        <xdr:cNvCxnSpPr/>
      </xdr:nvCxnSpPr>
      <xdr:spPr>
        <a:xfrm>
          <a:off x="13893800" y="587400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156210</xdr:rowOff>
    </xdr:from>
    <xdr:to>
      <xdr:col>74</xdr:col>
      <xdr:colOff>31750</xdr:colOff>
      <xdr:row>36</xdr:row>
      <xdr:rowOff>86360</xdr:rowOff>
    </xdr:to>
    <xdr:sp textlink="">
      <xdr:nvSpPr>
        <xdr:cNvPr id="318" name="フローチャート: 判断 317"/>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71137</xdr:rowOff>
    </xdr:from>
    <xdr:ext cx="762000" cy="259045"/>
    <xdr:sp textlink="">
      <xdr:nvSpPr>
        <xdr:cNvPr id="319" name="テキスト ボックス 318"/>
        <xdr:cNvSpPr txBox="1"/>
      </xdr:nvSpPr>
      <xdr:spPr>
        <a:xfrm>
          <a:off x="14401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44704</xdr:rowOff>
    </xdr:from>
    <xdr:to>
      <xdr:col>69</xdr:col>
      <xdr:colOff>92075</xdr:colOff>
      <xdr:row>34</xdr:row>
      <xdr:rowOff>44704</xdr:rowOff>
    </xdr:to>
    <xdr:cxnSp macro="">
      <xdr:nvCxnSpPr>
        <xdr:cNvPr id="320" name="直線コネクタ 319"/>
        <xdr:cNvCxnSpPr/>
      </xdr:nvCxnSpPr>
      <xdr:spPr>
        <a:xfrm>
          <a:off x="13004800" y="5874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137922</xdr:rowOff>
    </xdr:from>
    <xdr:to>
      <xdr:col>69</xdr:col>
      <xdr:colOff>142875</xdr:colOff>
      <xdr:row>36</xdr:row>
      <xdr:rowOff>68072</xdr:rowOff>
    </xdr:to>
    <xdr:sp textlink="">
      <xdr:nvSpPr>
        <xdr:cNvPr id="321" name="フローチャート: 判断 320"/>
        <xdr:cNvSpPr/>
      </xdr:nvSpPr>
      <xdr:spPr>
        <a:xfrm>
          <a:off x="13843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52849</xdr:rowOff>
    </xdr:from>
    <xdr:ext cx="762000" cy="259045"/>
    <xdr:sp textlink="">
      <xdr:nvSpPr>
        <xdr:cNvPr id="322" name="テキスト ボックス 321"/>
        <xdr:cNvSpPr txBox="1"/>
      </xdr:nvSpPr>
      <xdr:spPr>
        <a:xfrm>
          <a:off x="13512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textlink="">
      <xdr:nvSpPr>
        <xdr:cNvPr id="323" name="フローチャート: 判断 322"/>
        <xdr:cNvSpPr/>
      </xdr:nvSpPr>
      <xdr:spPr>
        <a:xfrm>
          <a:off x="12954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43705</xdr:rowOff>
    </xdr:from>
    <xdr:ext cx="762000" cy="259045"/>
    <xdr:sp textlink="">
      <xdr:nvSpPr>
        <xdr:cNvPr id="324" name="テキスト ボックス 323"/>
        <xdr:cNvSpPr txBox="1"/>
      </xdr:nvSpPr>
      <xdr:spPr>
        <a:xfrm>
          <a:off x="12623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textlink="">
      <xdr:nvSpPr>
        <xdr:cNvPr id="330" name="楕円 329"/>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12717</xdr:rowOff>
    </xdr:from>
    <xdr:ext cx="762000" cy="259045"/>
    <xdr:sp textlink="">
      <xdr:nvSpPr>
        <xdr:cNvPr id="331" name="補助費等該当値テキスト"/>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158496</xdr:rowOff>
    </xdr:from>
    <xdr:to>
      <xdr:col>78</xdr:col>
      <xdr:colOff>120650</xdr:colOff>
      <xdr:row>35</xdr:row>
      <xdr:rowOff>88646</xdr:rowOff>
    </xdr:to>
    <xdr:sp textlink="">
      <xdr:nvSpPr>
        <xdr:cNvPr id="332" name="楕円 331"/>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98823</xdr:rowOff>
    </xdr:from>
    <xdr:ext cx="736600" cy="259045"/>
    <xdr:sp textlink="">
      <xdr:nvSpPr>
        <xdr:cNvPr id="333" name="テキスト ボックス 332"/>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153924</xdr:rowOff>
    </xdr:from>
    <xdr:to>
      <xdr:col>74</xdr:col>
      <xdr:colOff>31750</xdr:colOff>
      <xdr:row>35</xdr:row>
      <xdr:rowOff>84074</xdr:rowOff>
    </xdr:to>
    <xdr:sp textlink="">
      <xdr:nvSpPr>
        <xdr:cNvPr id="334" name="楕円 333"/>
        <xdr:cNvSpPr/>
      </xdr:nvSpPr>
      <xdr:spPr>
        <a:xfrm>
          <a:off x="14732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94251</xdr:rowOff>
    </xdr:from>
    <xdr:ext cx="762000" cy="259045"/>
    <xdr:sp textlink="">
      <xdr:nvSpPr>
        <xdr:cNvPr id="335" name="テキスト ボックス 334"/>
        <xdr:cNvSpPr txBox="1"/>
      </xdr:nvSpPr>
      <xdr:spPr>
        <a:xfrm>
          <a:off x="14401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165354</xdr:rowOff>
    </xdr:from>
    <xdr:to>
      <xdr:col>69</xdr:col>
      <xdr:colOff>142875</xdr:colOff>
      <xdr:row>34</xdr:row>
      <xdr:rowOff>95504</xdr:rowOff>
    </xdr:to>
    <xdr:sp textlink="">
      <xdr:nvSpPr>
        <xdr:cNvPr id="336" name="楕円 335"/>
        <xdr:cNvSpPr/>
      </xdr:nvSpPr>
      <xdr:spPr>
        <a:xfrm>
          <a:off x="13843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105681</xdr:rowOff>
    </xdr:from>
    <xdr:ext cx="762000" cy="259045"/>
    <xdr:sp textlink="">
      <xdr:nvSpPr>
        <xdr:cNvPr id="337" name="テキスト ボックス 336"/>
        <xdr:cNvSpPr txBox="1"/>
      </xdr:nvSpPr>
      <xdr:spPr>
        <a:xfrm>
          <a:off x="13512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165354</xdr:rowOff>
    </xdr:from>
    <xdr:to>
      <xdr:col>65</xdr:col>
      <xdr:colOff>53975</xdr:colOff>
      <xdr:row>34</xdr:row>
      <xdr:rowOff>95504</xdr:rowOff>
    </xdr:to>
    <xdr:sp textlink="">
      <xdr:nvSpPr>
        <xdr:cNvPr id="338" name="楕円 337"/>
        <xdr:cNvSpPr/>
      </xdr:nvSpPr>
      <xdr:spPr>
        <a:xfrm>
          <a:off x="12954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105681</xdr:rowOff>
    </xdr:from>
    <xdr:ext cx="762000" cy="259045"/>
    <xdr:sp textlink="">
      <xdr:nvSpPr>
        <xdr:cNvPr id="339" name="テキスト ボックス 338"/>
        <xdr:cNvSpPr txBox="1"/>
      </xdr:nvSpPr>
      <xdr:spPr>
        <a:xfrm>
          <a:off x="12623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プライマリーバランスに留意した適正管理により、前年度と比較すると</a:t>
          </a:r>
          <a:r>
            <a:rPr kumimoji="1" lang="en-US" altLang="ja-JP" sz="1100">
              <a:solidFill>
                <a:schemeClr val="dk1"/>
              </a:solidFill>
              <a:effectLst/>
              <a:latin typeface="+mn-lt"/>
              <a:ea typeface="+mn-ea"/>
              <a:cs typeface="+mn-cs"/>
            </a:rPr>
            <a:t>192,859</a:t>
          </a:r>
          <a:r>
            <a:rPr kumimoji="1" lang="ja-JP" altLang="ja-JP" sz="1100">
              <a:solidFill>
                <a:schemeClr val="dk1"/>
              </a:solidFill>
              <a:effectLst/>
              <a:latin typeface="+mn-lt"/>
              <a:ea typeface="+mn-ea"/>
              <a:cs typeface="+mn-cs"/>
            </a:rPr>
            <a:t>千円の減額、</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の改善となっているが、依然として類似団体より高い数値となっている。</a:t>
          </a:r>
          <a:endParaRPr lang="ja-JP" altLang="ja-JP" sz="1400">
            <a:effectLst/>
          </a:endParaRPr>
        </a:p>
        <a:p>
          <a:r>
            <a:rPr kumimoji="1" lang="ja-JP" altLang="ja-JP" sz="1100">
              <a:solidFill>
                <a:schemeClr val="dk1"/>
              </a:solidFill>
              <a:effectLst/>
              <a:latin typeface="+mn-lt"/>
              <a:ea typeface="+mn-ea"/>
              <a:cs typeface="+mn-cs"/>
            </a:rPr>
            <a:t>　引き続き「中津市行政サービス高度化プラン</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」で掲げる目標を遵守しつつ、適正管理に努める。</a:t>
          </a:r>
          <a:endParaRPr lang="ja-JP" altLang="ja-JP" sz="1400">
            <a:effectLst/>
          </a:endParaRPr>
        </a:p>
      </xdr:txBody>
    </xdr:sp>
    <xdr:clientData/>
  </xdr:twoCellAnchor>
  <xdr:oneCellAnchor>
    <xdr:from>
      <xdr:col>3</xdr:col>
      <xdr:colOff>123825</xdr:colOff>
      <xdr:row>69</xdr:row>
      <xdr:rowOff>107950</xdr:rowOff>
    </xdr:from>
    <xdr:ext cx="298543" cy="225703"/>
    <xdr:sp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textlink="">
      <xdr:nvSpPr>
        <xdr:cNvPr id="365" name="公債費最小値テキスト"/>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textlink="">
      <xdr:nvSpPr>
        <xdr:cNvPr id="367"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72137</xdr:rowOff>
    </xdr:from>
    <xdr:to>
      <xdr:col>24</xdr:col>
      <xdr:colOff>25400</xdr:colOff>
      <xdr:row>79</xdr:row>
      <xdr:rowOff>5842</xdr:rowOff>
    </xdr:to>
    <xdr:cxnSp macro="">
      <xdr:nvCxnSpPr>
        <xdr:cNvPr id="369" name="直線コネクタ 368"/>
        <xdr:cNvCxnSpPr/>
      </xdr:nvCxnSpPr>
      <xdr:spPr>
        <a:xfrm flipV="1">
          <a:off x="3987800" y="13445237"/>
          <a:ext cx="8382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textlink="">
      <xdr:nvSpPr>
        <xdr:cNvPr id="370"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textlink="">
      <xdr:nvSpPr>
        <xdr:cNvPr id="371" name="フローチャート: 判断 370"/>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5842</xdr:rowOff>
    </xdr:from>
    <xdr:to>
      <xdr:col>19</xdr:col>
      <xdr:colOff>187325</xdr:colOff>
      <xdr:row>79</xdr:row>
      <xdr:rowOff>42418</xdr:rowOff>
    </xdr:to>
    <xdr:cxnSp macro="">
      <xdr:nvCxnSpPr>
        <xdr:cNvPr id="372" name="直線コネクタ 371"/>
        <xdr:cNvCxnSpPr/>
      </xdr:nvCxnSpPr>
      <xdr:spPr>
        <a:xfrm flipV="1">
          <a:off x="3098800" y="135503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165354</xdr:rowOff>
    </xdr:from>
    <xdr:to>
      <xdr:col>20</xdr:col>
      <xdr:colOff>38100</xdr:colOff>
      <xdr:row>78</xdr:row>
      <xdr:rowOff>95504</xdr:rowOff>
    </xdr:to>
    <xdr:sp textlink="">
      <xdr:nvSpPr>
        <xdr:cNvPr id="373" name="フローチャート: 判断 372"/>
        <xdr:cNvSpPr/>
      </xdr:nvSpPr>
      <xdr:spPr>
        <a:xfrm>
          <a:off x="3937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105681</xdr:rowOff>
    </xdr:from>
    <xdr:ext cx="736600" cy="259045"/>
    <xdr:sp textlink="">
      <xdr:nvSpPr>
        <xdr:cNvPr id="374" name="テキスト ボックス 373"/>
        <xdr:cNvSpPr txBox="1"/>
      </xdr:nvSpPr>
      <xdr:spPr>
        <a:xfrm>
          <a:off x="3606800" y="1313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19558</xdr:rowOff>
    </xdr:from>
    <xdr:to>
      <xdr:col>15</xdr:col>
      <xdr:colOff>98425</xdr:colOff>
      <xdr:row>79</xdr:row>
      <xdr:rowOff>42418</xdr:rowOff>
    </xdr:to>
    <xdr:cxnSp macro="">
      <xdr:nvCxnSpPr>
        <xdr:cNvPr id="375" name="直線コネクタ 374"/>
        <xdr:cNvCxnSpPr/>
      </xdr:nvCxnSpPr>
      <xdr:spPr>
        <a:xfrm>
          <a:off x="2209800" y="135641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165354</xdr:rowOff>
    </xdr:from>
    <xdr:to>
      <xdr:col>15</xdr:col>
      <xdr:colOff>149225</xdr:colOff>
      <xdr:row>78</xdr:row>
      <xdr:rowOff>95504</xdr:rowOff>
    </xdr:to>
    <xdr:sp textlink="">
      <xdr:nvSpPr>
        <xdr:cNvPr id="376" name="フローチャート: 判断 375"/>
        <xdr:cNvSpPr/>
      </xdr:nvSpPr>
      <xdr:spPr>
        <a:xfrm>
          <a:off x="3048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105681</xdr:rowOff>
    </xdr:from>
    <xdr:ext cx="762000" cy="259045"/>
    <xdr:sp textlink="">
      <xdr:nvSpPr>
        <xdr:cNvPr id="377" name="テキスト ボックス 376"/>
        <xdr:cNvSpPr txBox="1"/>
      </xdr:nvSpPr>
      <xdr:spPr>
        <a:xfrm>
          <a:off x="2717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19558</xdr:rowOff>
    </xdr:from>
    <xdr:to>
      <xdr:col>11</xdr:col>
      <xdr:colOff>9525</xdr:colOff>
      <xdr:row>79</xdr:row>
      <xdr:rowOff>83565</xdr:rowOff>
    </xdr:to>
    <xdr:cxnSp macro="">
      <xdr:nvCxnSpPr>
        <xdr:cNvPr id="378" name="直線コネクタ 377"/>
        <xdr:cNvCxnSpPr/>
      </xdr:nvCxnSpPr>
      <xdr:spPr>
        <a:xfrm flipV="1">
          <a:off x="1320800" y="1356410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textlink="">
      <xdr:nvSpPr>
        <xdr:cNvPr id="379" name="フローチャート: 判断 378"/>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textlink="">
      <xdr:nvSpPr>
        <xdr:cNvPr id="380" name="テキスト ボックス 379"/>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xdr:rowOff>
    </xdr:from>
    <xdr:to>
      <xdr:col>6</xdr:col>
      <xdr:colOff>171450</xdr:colOff>
      <xdr:row>78</xdr:row>
      <xdr:rowOff>104648</xdr:rowOff>
    </xdr:to>
    <xdr:sp textlink="">
      <xdr:nvSpPr>
        <xdr:cNvPr id="381" name="フローチャート: 判断 380"/>
        <xdr:cNvSpPr/>
      </xdr:nvSpPr>
      <xdr:spPr>
        <a:xfrm>
          <a:off x="1270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114825</xdr:rowOff>
    </xdr:from>
    <xdr:ext cx="762000" cy="259045"/>
    <xdr:sp textlink="">
      <xdr:nvSpPr>
        <xdr:cNvPr id="382" name="テキスト ボックス 381"/>
        <xdr:cNvSpPr txBox="1"/>
      </xdr:nvSpPr>
      <xdr:spPr>
        <a:xfrm>
          <a:off x="939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textlink="">
      <xdr:nvSpPr>
        <xdr:cNvPr id="388" name="楕円 387"/>
        <xdr:cNvSpPr/>
      </xdr:nvSpPr>
      <xdr:spPr>
        <a:xfrm>
          <a:off x="4775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164864</xdr:rowOff>
    </xdr:from>
    <xdr:ext cx="762000" cy="259045"/>
    <xdr:sp textlink="">
      <xdr:nvSpPr>
        <xdr:cNvPr id="389" name="公債費該当値テキスト"/>
        <xdr:cNvSpPr txBox="1"/>
      </xdr:nvSpPr>
      <xdr:spPr>
        <a:xfrm>
          <a:off x="4914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126492</xdr:rowOff>
    </xdr:from>
    <xdr:to>
      <xdr:col>20</xdr:col>
      <xdr:colOff>38100</xdr:colOff>
      <xdr:row>79</xdr:row>
      <xdr:rowOff>56642</xdr:rowOff>
    </xdr:to>
    <xdr:sp textlink="">
      <xdr:nvSpPr>
        <xdr:cNvPr id="390" name="楕円 389"/>
        <xdr:cNvSpPr/>
      </xdr:nvSpPr>
      <xdr:spPr>
        <a:xfrm>
          <a:off x="3937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41419</xdr:rowOff>
    </xdr:from>
    <xdr:ext cx="736600" cy="259045"/>
    <xdr:sp textlink="">
      <xdr:nvSpPr>
        <xdr:cNvPr id="391" name="テキスト ボックス 390"/>
        <xdr:cNvSpPr txBox="1"/>
      </xdr:nvSpPr>
      <xdr:spPr>
        <a:xfrm>
          <a:off x="3606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163068</xdr:rowOff>
    </xdr:from>
    <xdr:to>
      <xdr:col>15</xdr:col>
      <xdr:colOff>149225</xdr:colOff>
      <xdr:row>79</xdr:row>
      <xdr:rowOff>93218</xdr:rowOff>
    </xdr:to>
    <xdr:sp textlink="">
      <xdr:nvSpPr>
        <xdr:cNvPr id="392" name="楕円 391"/>
        <xdr:cNvSpPr/>
      </xdr:nvSpPr>
      <xdr:spPr>
        <a:xfrm>
          <a:off x="3048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77995</xdr:rowOff>
    </xdr:from>
    <xdr:ext cx="762000" cy="259045"/>
    <xdr:sp textlink="">
      <xdr:nvSpPr>
        <xdr:cNvPr id="393" name="テキスト ボックス 392"/>
        <xdr:cNvSpPr txBox="1"/>
      </xdr:nvSpPr>
      <xdr:spPr>
        <a:xfrm>
          <a:off x="2717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140208</xdr:rowOff>
    </xdr:from>
    <xdr:to>
      <xdr:col>11</xdr:col>
      <xdr:colOff>60325</xdr:colOff>
      <xdr:row>79</xdr:row>
      <xdr:rowOff>70358</xdr:rowOff>
    </xdr:to>
    <xdr:sp textlink="">
      <xdr:nvSpPr>
        <xdr:cNvPr id="394" name="楕円 393"/>
        <xdr:cNvSpPr/>
      </xdr:nvSpPr>
      <xdr:spPr>
        <a:xfrm>
          <a:off x="2159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55135</xdr:rowOff>
    </xdr:from>
    <xdr:ext cx="762000" cy="259045"/>
    <xdr:sp textlink="">
      <xdr:nvSpPr>
        <xdr:cNvPr id="395" name="テキスト ボックス 394"/>
        <xdr:cNvSpPr txBox="1"/>
      </xdr:nvSpPr>
      <xdr:spPr>
        <a:xfrm>
          <a:off x="1828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32765</xdr:rowOff>
    </xdr:from>
    <xdr:to>
      <xdr:col>6</xdr:col>
      <xdr:colOff>171450</xdr:colOff>
      <xdr:row>79</xdr:row>
      <xdr:rowOff>134365</xdr:rowOff>
    </xdr:to>
    <xdr:sp textlink="">
      <xdr:nvSpPr>
        <xdr:cNvPr id="396" name="楕円 395"/>
        <xdr:cNvSpPr/>
      </xdr:nvSpPr>
      <xdr:spPr>
        <a:xfrm>
          <a:off x="1270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119142</xdr:rowOff>
    </xdr:from>
    <xdr:ext cx="762000" cy="259045"/>
    <xdr:sp textlink="">
      <xdr:nvSpPr>
        <xdr:cNvPr id="397" name="テキスト ボックス 396"/>
        <xdr:cNvSpPr txBox="1"/>
      </xdr:nvSpPr>
      <xdr:spPr>
        <a:xfrm>
          <a:off x="939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市税や地方消費税交付金の増額、また普通交付税の追加交付を主な要因として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歳出</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増額</a:t>
          </a:r>
          <a:r>
            <a:rPr kumimoji="1" lang="ja-JP" altLang="en-US" sz="1100">
              <a:solidFill>
                <a:schemeClr val="dk1"/>
              </a:solidFill>
              <a:effectLst/>
              <a:latin typeface="+mn-lt"/>
              <a:ea typeface="+mn-ea"/>
              <a:cs typeface="+mn-cs"/>
            </a:rPr>
            <a:t>幅よりも</a:t>
          </a:r>
          <a:r>
            <a:rPr kumimoji="1" lang="ja-JP" altLang="ja-JP" sz="1100">
              <a:solidFill>
                <a:schemeClr val="dk1"/>
              </a:solidFill>
              <a:effectLst/>
              <a:latin typeface="+mn-lt"/>
              <a:ea typeface="+mn-ea"/>
              <a:cs typeface="+mn-cs"/>
            </a:rPr>
            <a:t>、歳入の増額</a:t>
          </a:r>
          <a:r>
            <a:rPr kumimoji="1" lang="ja-JP" altLang="en-US" sz="1100">
              <a:solidFill>
                <a:schemeClr val="dk1"/>
              </a:solidFill>
              <a:effectLst/>
              <a:latin typeface="+mn-lt"/>
              <a:ea typeface="+mn-ea"/>
              <a:cs typeface="+mn-cs"/>
            </a:rPr>
            <a:t>幅</a:t>
          </a:r>
          <a:r>
            <a:rPr kumimoji="1" lang="ja-JP" altLang="ja-JP" sz="1100">
              <a:solidFill>
                <a:schemeClr val="dk1"/>
              </a:solidFill>
              <a:effectLst/>
              <a:latin typeface="+mn-lt"/>
              <a:ea typeface="+mn-ea"/>
              <a:cs typeface="+mn-cs"/>
            </a:rPr>
            <a:t>の方が大</a:t>
          </a:r>
          <a:r>
            <a:rPr kumimoji="1" lang="ja-JP" altLang="en-US" sz="1100">
              <a:solidFill>
                <a:schemeClr val="dk1"/>
              </a:solidFill>
              <a:effectLst/>
              <a:latin typeface="+mn-lt"/>
              <a:ea typeface="+mn-ea"/>
              <a:cs typeface="+mn-cs"/>
            </a:rPr>
            <a:t>きくなった</a:t>
          </a:r>
          <a:r>
            <a:rPr kumimoji="1" lang="ja-JP" altLang="ja-JP" sz="1100">
              <a:solidFill>
                <a:schemeClr val="dk1"/>
              </a:solidFill>
              <a:effectLst/>
              <a:latin typeface="+mn-lt"/>
              <a:ea typeface="+mn-ea"/>
              <a:cs typeface="+mn-cs"/>
            </a:rPr>
            <a:t>ため、前年度と比較すると</a:t>
          </a:r>
          <a:r>
            <a:rPr kumimoji="1" lang="en-US" altLang="ja-JP" sz="1100">
              <a:solidFill>
                <a:schemeClr val="dk1"/>
              </a:solidFill>
              <a:effectLst/>
              <a:latin typeface="+mn-lt"/>
              <a:ea typeface="+mn-ea"/>
              <a:cs typeface="+mn-cs"/>
            </a:rPr>
            <a:t>4.7</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改善し、類似団体平均よりも良好な状態となった。</a:t>
          </a:r>
          <a:endParaRPr lang="ja-JP" altLang="ja-JP" sz="1400">
            <a:effectLst/>
          </a:endParaRPr>
        </a:p>
        <a:p>
          <a:r>
            <a:rPr kumimoji="1" lang="ja-JP" altLang="ja-JP" sz="1100">
              <a:solidFill>
                <a:schemeClr val="dk1"/>
              </a:solidFill>
              <a:effectLst/>
              <a:latin typeface="+mn-lt"/>
              <a:ea typeface="+mn-ea"/>
              <a:cs typeface="+mn-cs"/>
            </a:rPr>
            <a:t>　今後も「中津市行政サービス高度化プラン</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」に基づき、経常経費の削減に努める。</a:t>
          </a:r>
          <a:endParaRPr kumimoji="1" lang="en-US" altLang="ja-JP" sz="1100">
            <a:solidFill>
              <a:schemeClr val="dk1"/>
            </a:solidFill>
            <a:effectLst/>
            <a:latin typeface="+mn-lt"/>
            <a:ea typeface="+mn-ea"/>
            <a:cs typeface="+mn-cs"/>
          </a:endParaRPr>
        </a:p>
      </xdr:txBody>
    </xdr:sp>
    <xdr:clientData/>
  </xdr:twoCellAnchor>
  <xdr:oneCellAnchor>
    <xdr:from>
      <xdr:col>62</xdr:col>
      <xdr:colOff>6350</xdr:colOff>
      <xdr:row>69</xdr:row>
      <xdr:rowOff>107950</xdr:rowOff>
    </xdr:from>
    <xdr:ext cx="298543" cy="225703"/>
    <xdr:sp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textlink="">
      <xdr:nvSpPr>
        <xdr:cNvPr id="424"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textlink="">
      <xdr:nvSpPr>
        <xdr:cNvPr id="426" name="公債費以外最大値テキスト"/>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53848</xdr:rowOff>
    </xdr:from>
    <xdr:to>
      <xdr:col>82</xdr:col>
      <xdr:colOff>107950</xdr:colOff>
      <xdr:row>77</xdr:row>
      <xdr:rowOff>97282</xdr:rowOff>
    </xdr:to>
    <xdr:cxnSp macro="">
      <xdr:nvCxnSpPr>
        <xdr:cNvPr id="428" name="直線コネクタ 427"/>
        <xdr:cNvCxnSpPr/>
      </xdr:nvCxnSpPr>
      <xdr:spPr>
        <a:xfrm flipV="1">
          <a:off x="15671800" y="13084048"/>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textlink="">
      <xdr:nvSpPr>
        <xdr:cNvPr id="429"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textlink="">
      <xdr:nvSpPr>
        <xdr:cNvPr id="430" name="フローチャート: 判断 429"/>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97282</xdr:rowOff>
    </xdr:from>
    <xdr:to>
      <xdr:col>78</xdr:col>
      <xdr:colOff>69850</xdr:colOff>
      <xdr:row>77</xdr:row>
      <xdr:rowOff>152146</xdr:rowOff>
    </xdr:to>
    <xdr:cxnSp macro="">
      <xdr:nvCxnSpPr>
        <xdr:cNvPr id="431" name="直線コネクタ 430"/>
        <xdr:cNvCxnSpPr/>
      </xdr:nvCxnSpPr>
      <xdr:spPr>
        <a:xfrm flipV="1">
          <a:off x="14782800" y="132989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textlink="">
      <xdr:nvSpPr>
        <xdr:cNvPr id="432" name="フローチャート: 判断 431"/>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textlink="">
      <xdr:nvSpPr>
        <xdr:cNvPr id="433" name="テキスト ボックス 432"/>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78994</xdr:rowOff>
    </xdr:from>
    <xdr:to>
      <xdr:col>73</xdr:col>
      <xdr:colOff>180975</xdr:colOff>
      <xdr:row>77</xdr:row>
      <xdr:rowOff>152146</xdr:rowOff>
    </xdr:to>
    <xdr:cxnSp macro="">
      <xdr:nvCxnSpPr>
        <xdr:cNvPr id="434" name="直線コネクタ 433"/>
        <xdr:cNvCxnSpPr/>
      </xdr:nvCxnSpPr>
      <xdr:spPr>
        <a:xfrm>
          <a:off x="13893800" y="132806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763</xdr:rowOff>
    </xdr:from>
    <xdr:to>
      <xdr:col>74</xdr:col>
      <xdr:colOff>31750</xdr:colOff>
      <xdr:row>77</xdr:row>
      <xdr:rowOff>102363</xdr:rowOff>
    </xdr:to>
    <xdr:sp textlink="">
      <xdr:nvSpPr>
        <xdr:cNvPr id="435" name="フローチャート: 判断 434"/>
        <xdr:cNvSpPr/>
      </xdr:nvSpPr>
      <xdr:spPr>
        <a:xfrm>
          <a:off x="14732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112540</xdr:rowOff>
    </xdr:from>
    <xdr:ext cx="762000" cy="259045"/>
    <xdr:sp textlink="">
      <xdr:nvSpPr>
        <xdr:cNvPr id="436" name="テキスト ボックス 435"/>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28702</xdr:rowOff>
    </xdr:from>
    <xdr:to>
      <xdr:col>69</xdr:col>
      <xdr:colOff>92075</xdr:colOff>
      <xdr:row>77</xdr:row>
      <xdr:rowOff>78994</xdr:rowOff>
    </xdr:to>
    <xdr:cxnSp macro="">
      <xdr:nvCxnSpPr>
        <xdr:cNvPr id="437" name="直線コネクタ 436"/>
        <xdr:cNvCxnSpPr/>
      </xdr:nvCxnSpPr>
      <xdr:spPr>
        <a:xfrm>
          <a:off x="13004800" y="132303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140208</xdr:rowOff>
    </xdr:from>
    <xdr:to>
      <xdr:col>69</xdr:col>
      <xdr:colOff>142875</xdr:colOff>
      <xdr:row>77</xdr:row>
      <xdr:rowOff>70358</xdr:rowOff>
    </xdr:to>
    <xdr:sp textlink="">
      <xdr:nvSpPr>
        <xdr:cNvPr id="438" name="フローチャート: 判断 437"/>
        <xdr:cNvSpPr/>
      </xdr:nvSpPr>
      <xdr:spPr>
        <a:xfrm>
          <a:off x="13843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textlink="">
      <xdr:nvSpPr>
        <xdr:cNvPr id="439" name="テキスト ボックス 438"/>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textlink="">
      <xdr:nvSpPr>
        <xdr:cNvPr id="440" name="フローチャート: 判断 439"/>
        <xdr:cNvSpPr/>
      </xdr:nvSpPr>
      <xdr:spPr>
        <a:xfrm>
          <a:off x="12954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43959</xdr:rowOff>
    </xdr:from>
    <xdr:ext cx="762000" cy="259045"/>
    <xdr:sp textlink="">
      <xdr:nvSpPr>
        <xdr:cNvPr id="441" name="テキスト ボックス 440"/>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xdr:rowOff>
    </xdr:from>
    <xdr:to>
      <xdr:col>82</xdr:col>
      <xdr:colOff>158750</xdr:colOff>
      <xdr:row>76</xdr:row>
      <xdr:rowOff>104648</xdr:rowOff>
    </xdr:to>
    <xdr:sp textlink="">
      <xdr:nvSpPr>
        <xdr:cNvPr id="447" name="楕円 446"/>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19575</xdr:rowOff>
    </xdr:from>
    <xdr:ext cx="762000" cy="259045"/>
    <xdr:sp textlink="">
      <xdr:nvSpPr>
        <xdr:cNvPr id="448" name="公債費以外該当値テキスト"/>
        <xdr:cNvSpPr txBox="1"/>
      </xdr:nvSpPr>
      <xdr:spPr>
        <a:xfrm>
          <a:off x="16598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46482</xdr:rowOff>
    </xdr:from>
    <xdr:to>
      <xdr:col>78</xdr:col>
      <xdr:colOff>120650</xdr:colOff>
      <xdr:row>77</xdr:row>
      <xdr:rowOff>148082</xdr:rowOff>
    </xdr:to>
    <xdr:sp textlink="">
      <xdr:nvSpPr>
        <xdr:cNvPr id="449" name="楕円 448"/>
        <xdr:cNvSpPr/>
      </xdr:nvSpPr>
      <xdr:spPr>
        <a:xfrm>
          <a:off x="15621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textlink="">
      <xdr:nvSpPr>
        <xdr:cNvPr id="450" name="テキスト ボックス 449"/>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101346</xdr:rowOff>
    </xdr:from>
    <xdr:to>
      <xdr:col>74</xdr:col>
      <xdr:colOff>31750</xdr:colOff>
      <xdr:row>78</xdr:row>
      <xdr:rowOff>31496</xdr:rowOff>
    </xdr:to>
    <xdr:sp textlink="">
      <xdr:nvSpPr>
        <xdr:cNvPr id="451" name="楕円 450"/>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textlink="">
      <xdr:nvSpPr>
        <xdr:cNvPr id="452" name="テキスト ボックス 451"/>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28194</xdr:rowOff>
    </xdr:from>
    <xdr:to>
      <xdr:col>69</xdr:col>
      <xdr:colOff>142875</xdr:colOff>
      <xdr:row>77</xdr:row>
      <xdr:rowOff>129794</xdr:rowOff>
    </xdr:to>
    <xdr:sp textlink="">
      <xdr:nvSpPr>
        <xdr:cNvPr id="453" name="楕円 452"/>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textlink="">
      <xdr:nvSpPr>
        <xdr:cNvPr id="454" name="テキスト ボックス 453"/>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textlink="">
      <xdr:nvSpPr>
        <xdr:cNvPr id="455" name="楕円 454"/>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64279</xdr:rowOff>
    </xdr:from>
    <xdr:ext cx="762000" cy="259045"/>
    <xdr:sp textlink="">
      <xdr:nvSpPr>
        <xdr:cNvPr id="456" name="テキスト ボックス 455"/>
        <xdr:cNvSpPr txBox="1"/>
      </xdr:nvSpPr>
      <xdr:spPr>
        <a:xfrm>
          <a:off x="12623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39</xdr:col>
      <xdr:colOff>1066800</xdr:colOff>
      <xdr:row>0</xdr:row>
      <xdr:rowOff>0</xdr:rowOff>
    </xdr:from>
    <xdr:to>
      <xdr:col>41</xdr:col>
      <xdr:colOff>501650</xdr:colOff>
      <xdr:row>2</xdr:row>
      <xdr:rowOff>38100</xdr:rowOff>
    </xdr:to>
    <xdr:sp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textlink="">
      <xdr:nvSpPr>
        <xdr:cNvPr id="46" name="人口1人当たり決算額の推移最小値テキスト130"/>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textlink="">
      <xdr:nvSpPr>
        <xdr:cNvPr id="48" name="人口1人当たり決算額の推移最大値テキスト130"/>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164681</xdr:rowOff>
    </xdr:from>
    <xdr:to>
      <xdr:col>29</xdr:col>
      <xdr:colOff>127000</xdr:colOff>
      <xdr:row>15</xdr:row>
      <xdr:rowOff>54820</xdr:rowOff>
    </xdr:to>
    <xdr:cxnSp macro="">
      <xdr:nvCxnSpPr>
        <xdr:cNvPr id="50" name="直線コネクタ 49"/>
        <xdr:cNvCxnSpPr/>
      </xdr:nvCxnSpPr>
      <xdr:spPr bwMode="auto">
        <a:xfrm flipV="1">
          <a:off x="5003800" y="2612606"/>
          <a:ext cx="647700" cy="61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114857</xdr:rowOff>
    </xdr:from>
    <xdr:ext cx="762000" cy="259045"/>
    <xdr:sp textlink="">
      <xdr:nvSpPr>
        <xdr:cNvPr id="51" name="人口1人当たり決算額の推移平均値テキスト130"/>
        <xdr:cNvSpPr txBox="1"/>
      </xdr:nvSpPr>
      <xdr:spPr>
        <a:xfrm>
          <a:off x="5740400" y="2734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textlink="">
      <xdr:nvSpPr>
        <xdr:cNvPr id="52" name="フローチャート: 判断 51"/>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375</xdr:rowOff>
    </xdr:from>
    <xdr:to>
      <xdr:col>26</xdr:col>
      <xdr:colOff>50800</xdr:colOff>
      <xdr:row>15</xdr:row>
      <xdr:rowOff>54820</xdr:rowOff>
    </xdr:to>
    <xdr:cxnSp macro="">
      <xdr:nvCxnSpPr>
        <xdr:cNvPr id="53" name="直線コネクタ 52"/>
        <xdr:cNvCxnSpPr/>
      </xdr:nvCxnSpPr>
      <xdr:spPr bwMode="auto">
        <a:xfrm>
          <a:off x="4305300" y="2619750"/>
          <a:ext cx="698500" cy="54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2724</xdr:rowOff>
    </xdr:from>
    <xdr:to>
      <xdr:col>26</xdr:col>
      <xdr:colOff>101600</xdr:colOff>
      <xdr:row>15</xdr:row>
      <xdr:rowOff>104324</xdr:rowOff>
    </xdr:to>
    <xdr:sp textlink="">
      <xdr:nvSpPr>
        <xdr:cNvPr id="54" name="フローチャート: 判断 53"/>
        <xdr:cNvSpPr/>
      </xdr:nvSpPr>
      <xdr:spPr bwMode="auto">
        <a:xfrm>
          <a:off x="4953000" y="26220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114501</xdr:rowOff>
    </xdr:from>
    <xdr:ext cx="736600" cy="259045"/>
    <xdr:sp textlink="">
      <xdr:nvSpPr>
        <xdr:cNvPr id="55" name="テキスト ボックス 54"/>
        <xdr:cNvSpPr txBox="1"/>
      </xdr:nvSpPr>
      <xdr:spPr>
        <a:xfrm>
          <a:off x="4622800" y="2390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375</xdr:rowOff>
    </xdr:from>
    <xdr:to>
      <xdr:col>22</xdr:col>
      <xdr:colOff>114300</xdr:colOff>
      <xdr:row>15</xdr:row>
      <xdr:rowOff>9938</xdr:rowOff>
    </xdr:to>
    <xdr:cxnSp macro="">
      <xdr:nvCxnSpPr>
        <xdr:cNvPr id="56" name="直線コネクタ 55"/>
        <xdr:cNvCxnSpPr/>
      </xdr:nvCxnSpPr>
      <xdr:spPr bwMode="auto">
        <a:xfrm flipV="1">
          <a:off x="3606800" y="2619750"/>
          <a:ext cx="698500" cy="9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47892</xdr:rowOff>
    </xdr:from>
    <xdr:to>
      <xdr:col>22</xdr:col>
      <xdr:colOff>165100</xdr:colOff>
      <xdr:row>15</xdr:row>
      <xdr:rowOff>149492</xdr:rowOff>
    </xdr:to>
    <xdr:sp textlink="">
      <xdr:nvSpPr>
        <xdr:cNvPr id="57" name="フローチャート: 判断 56"/>
        <xdr:cNvSpPr/>
      </xdr:nvSpPr>
      <xdr:spPr bwMode="auto">
        <a:xfrm>
          <a:off x="4254500" y="2667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134269</xdr:rowOff>
    </xdr:from>
    <xdr:ext cx="762000" cy="259045"/>
    <xdr:sp textlink="">
      <xdr:nvSpPr>
        <xdr:cNvPr id="58" name="テキスト ボックス 57"/>
        <xdr:cNvSpPr txBox="1"/>
      </xdr:nvSpPr>
      <xdr:spPr>
        <a:xfrm>
          <a:off x="3924300" y="27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171406</xdr:rowOff>
    </xdr:from>
    <xdr:to>
      <xdr:col>18</xdr:col>
      <xdr:colOff>177800</xdr:colOff>
      <xdr:row>15</xdr:row>
      <xdr:rowOff>9938</xdr:rowOff>
    </xdr:to>
    <xdr:cxnSp macro="">
      <xdr:nvCxnSpPr>
        <xdr:cNvPr id="59" name="直線コネクタ 58"/>
        <xdr:cNvCxnSpPr/>
      </xdr:nvCxnSpPr>
      <xdr:spPr bwMode="auto">
        <a:xfrm>
          <a:off x="2908300" y="2619331"/>
          <a:ext cx="698500" cy="9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69533</xdr:rowOff>
    </xdr:from>
    <xdr:to>
      <xdr:col>19</xdr:col>
      <xdr:colOff>38100</xdr:colOff>
      <xdr:row>15</xdr:row>
      <xdr:rowOff>171133</xdr:rowOff>
    </xdr:to>
    <xdr:sp textlink="">
      <xdr:nvSpPr>
        <xdr:cNvPr id="60" name="フローチャート: 判断 59"/>
        <xdr:cNvSpPr/>
      </xdr:nvSpPr>
      <xdr:spPr bwMode="auto">
        <a:xfrm>
          <a:off x="3556000" y="2688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155910</xdr:rowOff>
    </xdr:from>
    <xdr:ext cx="762000" cy="259045"/>
    <xdr:sp textlink="">
      <xdr:nvSpPr>
        <xdr:cNvPr id="61" name="テキスト ボックス 60"/>
        <xdr:cNvSpPr txBox="1"/>
      </xdr:nvSpPr>
      <xdr:spPr>
        <a:xfrm>
          <a:off x="3225800" y="277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68656</xdr:rowOff>
    </xdr:from>
    <xdr:to>
      <xdr:col>15</xdr:col>
      <xdr:colOff>101600</xdr:colOff>
      <xdr:row>15</xdr:row>
      <xdr:rowOff>170256</xdr:rowOff>
    </xdr:to>
    <xdr:sp textlink="">
      <xdr:nvSpPr>
        <xdr:cNvPr id="62" name="フローチャート: 判断 61"/>
        <xdr:cNvSpPr/>
      </xdr:nvSpPr>
      <xdr:spPr bwMode="auto">
        <a:xfrm>
          <a:off x="2857500" y="2688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155033</xdr:rowOff>
    </xdr:from>
    <xdr:ext cx="762000" cy="259045"/>
    <xdr:sp textlink="">
      <xdr:nvSpPr>
        <xdr:cNvPr id="63" name="テキスト ボックス 62"/>
        <xdr:cNvSpPr txBox="1"/>
      </xdr:nvSpPr>
      <xdr:spPr>
        <a:xfrm>
          <a:off x="2527300" y="277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113881</xdr:rowOff>
    </xdr:from>
    <xdr:to>
      <xdr:col>29</xdr:col>
      <xdr:colOff>177800</xdr:colOff>
      <xdr:row>15</xdr:row>
      <xdr:rowOff>44031</xdr:rowOff>
    </xdr:to>
    <xdr:sp textlink="">
      <xdr:nvSpPr>
        <xdr:cNvPr id="69" name="楕円 68"/>
        <xdr:cNvSpPr/>
      </xdr:nvSpPr>
      <xdr:spPr bwMode="auto">
        <a:xfrm>
          <a:off x="5600700" y="2561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130408</xdr:rowOff>
    </xdr:from>
    <xdr:ext cx="762000" cy="259045"/>
    <xdr:sp textlink="">
      <xdr:nvSpPr>
        <xdr:cNvPr id="70" name="人口1人当たり決算額の推移該当値テキスト130"/>
        <xdr:cNvSpPr txBox="1"/>
      </xdr:nvSpPr>
      <xdr:spPr>
        <a:xfrm>
          <a:off x="5740400" y="2406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4020</xdr:rowOff>
    </xdr:from>
    <xdr:to>
      <xdr:col>26</xdr:col>
      <xdr:colOff>101600</xdr:colOff>
      <xdr:row>15</xdr:row>
      <xdr:rowOff>105620</xdr:rowOff>
    </xdr:to>
    <xdr:sp textlink="">
      <xdr:nvSpPr>
        <xdr:cNvPr id="71" name="楕円 70"/>
        <xdr:cNvSpPr/>
      </xdr:nvSpPr>
      <xdr:spPr bwMode="auto">
        <a:xfrm>
          <a:off x="4953000" y="2623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90397</xdr:rowOff>
    </xdr:from>
    <xdr:ext cx="736600" cy="259045"/>
    <xdr:sp textlink="">
      <xdr:nvSpPr>
        <xdr:cNvPr id="72" name="テキスト ボックス 71"/>
        <xdr:cNvSpPr txBox="1"/>
      </xdr:nvSpPr>
      <xdr:spPr>
        <a:xfrm>
          <a:off x="4622800" y="270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121025</xdr:rowOff>
    </xdr:from>
    <xdr:to>
      <xdr:col>22</xdr:col>
      <xdr:colOff>165100</xdr:colOff>
      <xdr:row>15</xdr:row>
      <xdr:rowOff>51175</xdr:rowOff>
    </xdr:to>
    <xdr:sp textlink="">
      <xdr:nvSpPr>
        <xdr:cNvPr id="73" name="楕円 72"/>
        <xdr:cNvSpPr/>
      </xdr:nvSpPr>
      <xdr:spPr bwMode="auto">
        <a:xfrm>
          <a:off x="4254500" y="2568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61352</xdr:rowOff>
    </xdr:from>
    <xdr:ext cx="762000" cy="259045"/>
    <xdr:sp textlink="">
      <xdr:nvSpPr>
        <xdr:cNvPr id="74" name="テキスト ボックス 73"/>
        <xdr:cNvSpPr txBox="1"/>
      </xdr:nvSpPr>
      <xdr:spPr>
        <a:xfrm>
          <a:off x="3924300" y="2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130588</xdr:rowOff>
    </xdr:from>
    <xdr:to>
      <xdr:col>19</xdr:col>
      <xdr:colOff>38100</xdr:colOff>
      <xdr:row>15</xdr:row>
      <xdr:rowOff>60738</xdr:rowOff>
    </xdr:to>
    <xdr:sp textlink="">
      <xdr:nvSpPr>
        <xdr:cNvPr id="75" name="楕円 74"/>
        <xdr:cNvSpPr/>
      </xdr:nvSpPr>
      <xdr:spPr bwMode="auto">
        <a:xfrm>
          <a:off x="3556000" y="2578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70915</xdr:rowOff>
    </xdr:from>
    <xdr:ext cx="762000" cy="259045"/>
    <xdr:sp textlink="">
      <xdr:nvSpPr>
        <xdr:cNvPr id="76" name="テキスト ボックス 75"/>
        <xdr:cNvSpPr txBox="1"/>
      </xdr:nvSpPr>
      <xdr:spPr>
        <a:xfrm>
          <a:off x="3225800" y="234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120606</xdr:rowOff>
    </xdr:from>
    <xdr:to>
      <xdr:col>15</xdr:col>
      <xdr:colOff>101600</xdr:colOff>
      <xdr:row>15</xdr:row>
      <xdr:rowOff>50756</xdr:rowOff>
    </xdr:to>
    <xdr:sp textlink="">
      <xdr:nvSpPr>
        <xdr:cNvPr id="77" name="楕円 76"/>
        <xdr:cNvSpPr/>
      </xdr:nvSpPr>
      <xdr:spPr bwMode="auto">
        <a:xfrm>
          <a:off x="2857500" y="2568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60933</xdr:rowOff>
    </xdr:from>
    <xdr:ext cx="762000" cy="259045"/>
    <xdr:sp textlink="">
      <xdr:nvSpPr>
        <xdr:cNvPr id="78" name="テキスト ボックス 77"/>
        <xdr:cNvSpPr txBox="1"/>
      </xdr:nvSpPr>
      <xdr:spPr>
        <a:xfrm>
          <a:off x="2527300" y="233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textlink="">
      <xdr:nvSpPr>
        <xdr:cNvPr id="108" name="人口1人当たり決算額の推移最小値テキスト445"/>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textlink="">
      <xdr:nvSpPr>
        <xdr:cNvPr id="110" name="人口1人当たり決算額の推移最大値テキスト445"/>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64326</xdr:rowOff>
    </xdr:from>
    <xdr:to>
      <xdr:col>29</xdr:col>
      <xdr:colOff>127000</xdr:colOff>
      <xdr:row>36</xdr:row>
      <xdr:rowOff>117018</xdr:rowOff>
    </xdr:to>
    <xdr:cxnSp macro="">
      <xdr:nvCxnSpPr>
        <xdr:cNvPr id="112" name="直線コネクタ 111"/>
        <xdr:cNvCxnSpPr/>
      </xdr:nvCxnSpPr>
      <xdr:spPr bwMode="auto">
        <a:xfrm>
          <a:off x="5003800" y="7017576"/>
          <a:ext cx="647700" cy="52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175023</xdr:rowOff>
    </xdr:from>
    <xdr:ext cx="762000" cy="259045"/>
    <xdr:sp textlink="">
      <xdr:nvSpPr>
        <xdr:cNvPr id="113" name="人口1人当たり決算額の推移平均値テキスト445"/>
        <xdr:cNvSpPr txBox="1"/>
      </xdr:nvSpPr>
      <xdr:spPr>
        <a:xfrm>
          <a:off x="5740400" y="6785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textlink="">
      <xdr:nvSpPr>
        <xdr:cNvPr id="114" name="フローチャート: 判断 113"/>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35826</xdr:rowOff>
    </xdr:from>
    <xdr:to>
      <xdr:col>26</xdr:col>
      <xdr:colOff>50800</xdr:colOff>
      <xdr:row>36</xdr:row>
      <xdr:rowOff>64326</xdr:rowOff>
    </xdr:to>
    <xdr:cxnSp macro="">
      <xdr:nvCxnSpPr>
        <xdr:cNvPr id="115" name="直線コネクタ 114"/>
        <xdr:cNvCxnSpPr/>
      </xdr:nvCxnSpPr>
      <xdr:spPr bwMode="auto">
        <a:xfrm>
          <a:off x="4305300" y="6989076"/>
          <a:ext cx="698500" cy="28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228257</xdr:rowOff>
    </xdr:from>
    <xdr:to>
      <xdr:col>26</xdr:col>
      <xdr:colOff>101600</xdr:colOff>
      <xdr:row>35</xdr:row>
      <xdr:rowOff>329857</xdr:rowOff>
    </xdr:to>
    <xdr:sp textlink="">
      <xdr:nvSpPr>
        <xdr:cNvPr id="116" name="フローチャート: 判断 115"/>
        <xdr:cNvSpPr/>
      </xdr:nvSpPr>
      <xdr:spPr bwMode="auto">
        <a:xfrm>
          <a:off x="4953000" y="68386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340034</xdr:rowOff>
    </xdr:from>
    <xdr:ext cx="736600" cy="259045"/>
    <xdr:sp textlink="">
      <xdr:nvSpPr>
        <xdr:cNvPr id="117" name="テキスト ボックス 116"/>
        <xdr:cNvSpPr txBox="1"/>
      </xdr:nvSpPr>
      <xdr:spPr>
        <a:xfrm>
          <a:off x="4622800" y="6607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35826</xdr:rowOff>
    </xdr:from>
    <xdr:to>
      <xdr:col>22</xdr:col>
      <xdr:colOff>114300</xdr:colOff>
      <xdr:row>36</xdr:row>
      <xdr:rowOff>70193</xdr:rowOff>
    </xdr:to>
    <xdr:cxnSp macro="">
      <xdr:nvCxnSpPr>
        <xdr:cNvPr id="118" name="直線コネクタ 117"/>
        <xdr:cNvCxnSpPr/>
      </xdr:nvCxnSpPr>
      <xdr:spPr bwMode="auto">
        <a:xfrm flipV="1">
          <a:off x="3606800" y="6989076"/>
          <a:ext cx="698500" cy="34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222085</xdr:rowOff>
    </xdr:from>
    <xdr:to>
      <xdr:col>22</xdr:col>
      <xdr:colOff>165100</xdr:colOff>
      <xdr:row>35</xdr:row>
      <xdr:rowOff>323685</xdr:rowOff>
    </xdr:to>
    <xdr:sp textlink="">
      <xdr:nvSpPr>
        <xdr:cNvPr id="119" name="フローチャート: 判断 118"/>
        <xdr:cNvSpPr/>
      </xdr:nvSpPr>
      <xdr:spPr bwMode="auto">
        <a:xfrm>
          <a:off x="4254500" y="6832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333862</xdr:rowOff>
    </xdr:from>
    <xdr:ext cx="762000" cy="259045"/>
    <xdr:sp textlink="">
      <xdr:nvSpPr>
        <xdr:cNvPr id="120" name="テキスト ボックス 119"/>
        <xdr:cNvSpPr txBox="1"/>
      </xdr:nvSpPr>
      <xdr:spPr>
        <a:xfrm>
          <a:off x="3924300" y="660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70193</xdr:rowOff>
    </xdr:from>
    <xdr:to>
      <xdr:col>18</xdr:col>
      <xdr:colOff>177800</xdr:colOff>
      <xdr:row>36</xdr:row>
      <xdr:rowOff>144831</xdr:rowOff>
    </xdr:to>
    <xdr:cxnSp macro="">
      <xdr:nvCxnSpPr>
        <xdr:cNvPr id="121" name="直線コネクタ 120"/>
        <xdr:cNvCxnSpPr/>
      </xdr:nvCxnSpPr>
      <xdr:spPr bwMode="auto">
        <a:xfrm flipV="1">
          <a:off x="2908300" y="7023443"/>
          <a:ext cx="698500" cy="74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238696</xdr:rowOff>
    </xdr:from>
    <xdr:to>
      <xdr:col>19</xdr:col>
      <xdr:colOff>38100</xdr:colOff>
      <xdr:row>35</xdr:row>
      <xdr:rowOff>340296</xdr:rowOff>
    </xdr:to>
    <xdr:sp textlink="">
      <xdr:nvSpPr>
        <xdr:cNvPr id="122" name="フローチャート: 判断 121"/>
        <xdr:cNvSpPr/>
      </xdr:nvSpPr>
      <xdr:spPr bwMode="auto">
        <a:xfrm>
          <a:off x="3556000" y="6849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7573</xdr:rowOff>
    </xdr:from>
    <xdr:ext cx="762000" cy="259045"/>
    <xdr:sp textlink="">
      <xdr:nvSpPr>
        <xdr:cNvPr id="123" name="テキスト ボックス 122"/>
        <xdr:cNvSpPr txBox="1"/>
      </xdr:nvSpPr>
      <xdr:spPr>
        <a:xfrm>
          <a:off x="3225800" y="661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198692</xdr:rowOff>
    </xdr:from>
    <xdr:to>
      <xdr:col>15</xdr:col>
      <xdr:colOff>101600</xdr:colOff>
      <xdr:row>35</xdr:row>
      <xdr:rowOff>300292</xdr:rowOff>
    </xdr:to>
    <xdr:sp textlink="">
      <xdr:nvSpPr>
        <xdr:cNvPr id="124" name="フローチャート: 判断 123"/>
        <xdr:cNvSpPr/>
      </xdr:nvSpPr>
      <xdr:spPr bwMode="auto">
        <a:xfrm>
          <a:off x="2857500" y="68090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310469</xdr:rowOff>
    </xdr:from>
    <xdr:ext cx="762000" cy="259045"/>
    <xdr:sp textlink="">
      <xdr:nvSpPr>
        <xdr:cNvPr id="125" name="テキスト ボックス 124"/>
        <xdr:cNvSpPr txBox="1"/>
      </xdr:nvSpPr>
      <xdr:spPr>
        <a:xfrm>
          <a:off x="2527300" y="657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66218</xdr:rowOff>
    </xdr:from>
    <xdr:to>
      <xdr:col>29</xdr:col>
      <xdr:colOff>177800</xdr:colOff>
      <xdr:row>36</xdr:row>
      <xdr:rowOff>167818</xdr:rowOff>
    </xdr:to>
    <xdr:sp textlink="">
      <xdr:nvSpPr>
        <xdr:cNvPr id="131" name="楕円 130"/>
        <xdr:cNvSpPr/>
      </xdr:nvSpPr>
      <xdr:spPr bwMode="auto">
        <a:xfrm>
          <a:off x="5600700" y="7019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38295</xdr:rowOff>
    </xdr:from>
    <xdr:ext cx="762000" cy="259045"/>
    <xdr:sp textlink="">
      <xdr:nvSpPr>
        <xdr:cNvPr id="132" name="人口1人当たり決算額の推移該当値テキスト445"/>
        <xdr:cNvSpPr txBox="1"/>
      </xdr:nvSpPr>
      <xdr:spPr>
        <a:xfrm>
          <a:off x="5740400" y="699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13526</xdr:rowOff>
    </xdr:from>
    <xdr:to>
      <xdr:col>26</xdr:col>
      <xdr:colOff>101600</xdr:colOff>
      <xdr:row>36</xdr:row>
      <xdr:rowOff>115126</xdr:rowOff>
    </xdr:to>
    <xdr:sp textlink="">
      <xdr:nvSpPr>
        <xdr:cNvPr id="133" name="楕円 132"/>
        <xdr:cNvSpPr/>
      </xdr:nvSpPr>
      <xdr:spPr bwMode="auto">
        <a:xfrm>
          <a:off x="4953000" y="6966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99903</xdr:rowOff>
    </xdr:from>
    <xdr:ext cx="736600" cy="259045"/>
    <xdr:sp textlink="">
      <xdr:nvSpPr>
        <xdr:cNvPr id="134" name="テキスト ボックス 133"/>
        <xdr:cNvSpPr txBox="1"/>
      </xdr:nvSpPr>
      <xdr:spPr>
        <a:xfrm>
          <a:off x="4622800" y="7053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327926</xdr:rowOff>
    </xdr:from>
    <xdr:to>
      <xdr:col>22</xdr:col>
      <xdr:colOff>165100</xdr:colOff>
      <xdr:row>36</xdr:row>
      <xdr:rowOff>86626</xdr:rowOff>
    </xdr:to>
    <xdr:sp textlink="">
      <xdr:nvSpPr>
        <xdr:cNvPr id="135" name="楕円 134"/>
        <xdr:cNvSpPr/>
      </xdr:nvSpPr>
      <xdr:spPr bwMode="auto">
        <a:xfrm>
          <a:off x="4254500" y="6938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71403</xdr:rowOff>
    </xdr:from>
    <xdr:ext cx="762000" cy="259045"/>
    <xdr:sp textlink="">
      <xdr:nvSpPr>
        <xdr:cNvPr id="136" name="テキスト ボックス 135"/>
        <xdr:cNvSpPr txBox="1"/>
      </xdr:nvSpPr>
      <xdr:spPr>
        <a:xfrm>
          <a:off x="3924300" y="702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19393</xdr:rowOff>
    </xdr:from>
    <xdr:to>
      <xdr:col>19</xdr:col>
      <xdr:colOff>38100</xdr:colOff>
      <xdr:row>36</xdr:row>
      <xdr:rowOff>120993</xdr:rowOff>
    </xdr:to>
    <xdr:sp textlink="">
      <xdr:nvSpPr>
        <xdr:cNvPr id="137" name="楕円 136"/>
        <xdr:cNvSpPr/>
      </xdr:nvSpPr>
      <xdr:spPr bwMode="auto">
        <a:xfrm>
          <a:off x="3556000" y="6972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105770</xdr:rowOff>
    </xdr:from>
    <xdr:ext cx="762000" cy="259045"/>
    <xdr:sp textlink="">
      <xdr:nvSpPr>
        <xdr:cNvPr id="138" name="テキスト ボックス 137"/>
        <xdr:cNvSpPr txBox="1"/>
      </xdr:nvSpPr>
      <xdr:spPr>
        <a:xfrm>
          <a:off x="3225800" y="705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94031</xdr:rowOff>
    </xdr:from>
    <xdr:to>
      <xdr:col>15</xdr:col>
      <xdr:colOff>101600</xdr:colOff>
      <xdr:row>37</xdr:row>
      <xdr:rowOff>24181</xdr:rowOff>
    </xdr:to>
    <xdr:sp textlink="">
      <xdr:nvSpPr>
        <xdr:cNvPr id="139" name="楕円 138"/>
        <xdr:cNvSpPr/>
      </xdr:nvSpPr>
      <xdr:spPr bwMode="auto">
        <a:xfrm>
          <a:off x="2857500" y="7047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8958</xdr:rowOff>
    </xdr:from>
    <xdr:ext cx="762000" cy="259045"/>
    <xdr:sp textlink="">
      <xdr:nvSpPr>
        <xdr:cNvPr id="140" name="テキスト ボックス 139"/>
        <xdr:cNvSpPr txBox="1"/>
      </xdr:nvSpPr>
      <xdr:spPr>
        <a:xfrm>
          <a:off x="2527300" y="713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83,110
81,770
491.44
48,078,217
45,384,160
2,564,052
24,677,089
39,743,365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textlink="">
      <xdr:nvSpPr>
        <xdr:cNvPr id="57" name="人件費最小値テキスト"/>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textlink="">
      <xdr:nvSpPr>
        <xdr:cNvPr id="59" name="人件費最大値テキスト"/>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136614</xdr:rowOff>
    </xdr:from>
    <xdr:to>
      <xdr:col>24</xdr:col>
      <xdr:colOff>63500</xdr:colOff>
      <xdr:row>33</xdr:row>
      <xdr:rowOff>151683</xdr:rowOff>
    </xdr:to>
    <xdr:cxnSp macro="">
      <xdr:nvCxnSpPr>
        <xdr:cNvPr id="61" name="直線コネクタ 60"/>
        <xdr:cNvCxnSpPr/>
      </xdr:nvCxnSpPr>
      <xdr:spPr>
        <a:xfrm>
          <a:off x="3797300" y="5794464"/>
          <a:ext cx="838200" cy="1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41705</xdr:rowOff>
    </xdr:from>
    <xdr:ext cx="534377" cy="259045"/>
    <xdr:sp textlink="">
      <xdr:nvSpPr>
        <xdr:cNvPr id="62" name="人件費平均値テキスト"/>
        <xdr:cNvSpPr txBox="1"/>
      </xdr:nvSpPr>
      <xdr:spPr>
        <a:xfrm>
          <a:off x="4686300" y="6042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textlink="">
      <xdr:nvSpPr>
        <xdr:cNvPr id="63" name="フローチャート: 判断 62"/>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110801</xdr:rowOff>
    </xdr:from>
    <xdr:to>
      <xdr:col>19</xdr:col>
      <xdr:colOff>177800</xdr:colOff>
      <xdr:row>33</xdr:row>
      <xdr:rowOff>136614</xdr:rowOff>
    </xdr:to>
    <xdr:cxnSp macro="">
      <xdr:nvCxnSpPr>
        <xdr:cNvPr id="64" name="直線コネクタ 63"/>
        <xdr:cNvCxnSpPr/>
      </xdr:nvCxnSpPr>
      <xdr:spPr>
        <a:xfrm>
          <a:off x="2908300" y="5768651"/>
          <a:ext cx="889000" cy="2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66078</xdr:rowOff>
    </xdr:from>
    <xdr:to>
      <xdr:col>20</xdr:col>
      <xdr:colOff>38100</xdr:colOff>
      <xdr:row>34</xdr:row>
      <xdr:rowOff>167678</xdr:rowOff>
    </xdr:to>
    <xdr:sp textlink="">
      <xdr:nvSpPr>
        <xdr:cNvPr id="65" name="フローチャート: 判断 64"/>
        <xdr:cNvSpPr/>
      </xdr:nvSpPr>
      <xdr:spPr>
        <a:xfrm>
          <a:off x="3746500" y="58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158805</xdr:rowOff>
    </xdr:from>
    <xdr:ext cx="534377" cy="259045"/>
    <xdr:sp textlink="">
      <xdr:nvSpPr>
        <xdr:cNvPr id="66" name="テキスト ボックス 65"/>
        <xdr:cNvSpPr txBox="1"/>
      </xdr:nvSpPr>
      <xdr:spPr>
        <a:xfrm>
          <a:off x="3530111" y="598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110801</xdr:rowOff>
    </xdr:from>
    <xdr:to>
      <xdr:col>15</xdr:col>
      <xdr:colOff>50800</xdr:colOff>
      <xdr:row>33</xdr:row>
      <xdr:rowOff>140043</xdr:rowOff>
    </xdr:to>
    <xdr:cxnSp macro="">
      <xdr:nvCxnSpPr>
        <xdr:cNvPr id="67" name="直線コネクタ 66"/>
        <xdr:cNvCxnSpPr/>
      </xdr:nvCxnSpPr>
      <xdr:spPr>
        <a:xfrm flipV="1">
          <a:off x="2019300" y="5768651"/>
          <a:ext cx="889000" cy="2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48571</xdr:rowOff>
    </xdr:from>
    <xdr:to>
      <xdr:col>15</xdr:col>
      <xdr:colOff>101600</xdr:colOff>
      <xdr:row>35</xdr:row>
      <xdr:rowOff>150171</xdr:rowOff>
    </xdr:to>
    <xdr:sp textlink="">
      <xdr:nvSpPr>
        <xdr:cNvPr id="68" name="フローチャート: 判断 67"/>
        <xdr:cNvSpPr/>
      </xdr:nvSpPr>
      <xdr:spPr>
        <a:xfrm>
          <a:off x="2857500" y="60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141298</xdr:rowOff>
    </xdr:from>
    <xdr:ext cx="534377" cy="259045"/>
    <xdr:sp textlink="">
      <xdr:nvSpPr>
        <xdr:cNvPr id="69" name="テキスト ボックス 68"/>
        <xdr:cNvSpPr txBox="1"/>
      </xdr:nvSpPr>
      <xdr:spPr>
        <a:xfrm>
          <a:off x="2641111" y="614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140043</xdr:rowOff>
    </xdr:from>
    <xdr:to>
      <xdr:col>10</xdr:col>
      <xdr:colOff>114300</xdr:colOff>
      <xdr:row>33</xdr:row>
      <xdr:rowOff>156883</xdr:rowOff>
    </xdr:to>
    <xdr:cxnSp macro="">
      <xdr:nvCxnSpPr>
        <xdr:cNvPr id="70" name="直線コネクタ 69"/>
        <xdr:cNvCxnSpPr/>
      </xdr:nvCxnSpPr>
      <xdr:spPr>
        <a:xfrm flipV="1">
          <a:off x="1130300" y="5797893"/>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53619</xdr:rowOff>
    </xdr:from>
    <xdr:to>
      <xdr:col>10</xdr:col>
      <xdr:colOff>165100</xdr:colOff>
      <xdr:row>35</xdr:row>
      <xdr:rowOff>155219</xdr:rowOff>
    </xdr:to>
    <xdr:sp textlink="">
      <xdr:nvSpPr>
        <xdr:cNvPr id="71" name="フローチャート: 判断 70"/>
        <xdr:cNvSpPr/>
      </xdr:nvSpPr>
      <xdr:spPr>
        <a:xfrm>
          <a:off x="1968500" y="60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146346</xdr:rowOff>
    </xdr:from>
    <xdr:ext cx="534377" cy="259045"/>
    <xdr:sp textlink="">
      <xdr:nvSpPr>
        <xdr:cNvPr id="72" name="テキスト ボックス 71"/>
        <xdr:cNvSpPr txBox="1"/>
      </xdr:nvSpPr>
      <xdr:spPr>
        <a:xfrm>
          <a:off x="1752111" y="61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54077</xdr:rowOff>
    </xdr:from>
    <xdr:to>
      <xdr:col>6</xdr:col>
      <xdr:colOff>38100</xdr:colOff>
      <xdr:row>35</xdr:row>
      <xdr:rowOff>155677</xdr:rowOff>
    </xdr:to>
    <xdr:sp textlink="">
      <xdr:nvSpPr>
        <xdr:cNvPr id="73" name="フローチャート: 判断 72"/>
        <xdr:cNvSpPr/>
      </xdr:nvSpPr>
      <xdr:spPr>
        <a:xfrm>
          <a:off x="1079500" y="605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146804</xdr:rowOff>
    </xdr:from>
    <xdr:ext cx="534377" cy="259045"/>
    <xdr:sp textlink="">
      <xdr:nvSpPr>
        <xdr:cNvPr id="74" name="テキスト ボックス 73"/>
        <xdr:cNvSpPr txBox="1"/>
      </xdr:nvSpPr>
      <xdr:spPr>
        <a:xfrm>
          <a:off x="863111" y="614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100883</xdr:rowOff>
    </xdr:from>
    <xdr:to>
      <xdr:col>24</xdr:col>
      <xdr:colOff>114300</xdr:colOff>
      <xdr:row>34</xdr:row>
      <xdr:rowOff>31033</xdr:rowOff>
    </xdr:to>
    <xdr:sp textlink="">
      <xdr:nvSpPr>
        <xdr:cNvPr id="80" name="楕円 79"/>
        <xdr:cNvSpPr/>
      </xdr:nvSpPr>
      <xdr:spPr>
        <a:xfrm>
          <a:off x="4584700" y="575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123760</xdr:rowOff>
    </xdr:from>
    <xdr:ext cx="534377" cy="259045"/>
    <xdr:sp textlink="">
      <xdr:nvSpPr>
        <xdr:cNvPr id="81" name="人件費該当値テキスト"/>
        <xdr:cNvSpPr txBox="1"/>
      </xdr:nvSpPr>
      <xdr:spPr>
        <a:xfrm>
          <a:off x="4686300" y="561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85814</xdr:rowOff>
    </xdr:from>
    <xdr:to>
      <xdr:col>20</xdr:col>
      <xdr:colOff>38100</xdr:colOff>
      <xdr:row>34</xdr:row>
      <xdr:rowOff>15964</xdr:rowOff>
    </xdr:to>
    <xdr:sp textlink="">
      <xdr:nvSpPr>
        <xdr:cNvPr id="82" name="楕円 81"/>
        <xdr:cNvSpPr/>
      </xdr:nvSpPr>
      <xdr:spPr>
        <a:xfrm>
          <a:off x="3746500" y="574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32491</xdr:rowOff>
    </xdr:from>
    <xdr:ext cx="534377" cy="259045"/>
    <xdr:sp textlink="">
      <xdr:nvSpPr>
        <xdr:cNvPr id="83" name="テキスト ボックス 82"/>
        <xdr:cNvSpPr txBox="1"/>
      </xdr:nvSpPr>
      <xdr:spPr>
        <a:xfrm>
          <a:off x="3530111" y="551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60001</xdr:rowOff>
    </xdr:from>
    <xdr:to>
      <xdr:col>15</xdr:col>
      <xdr:colOff>101600</xdr:colOff>
      <xdr:row>33</xdr:row>
      <xdr:rowOff>161601</xdr:rowOff>
    </xdr:to>
    <xdr:sp textlink="">
      <xdr:nvSpPr>
        <xdr:cNvPr id="84" name="楕円 83"/>
        <xdr:cNvSpPr/>
      </xdr:nvSpPr>
      <xdr:spPr>
        <a:xfrm>
          <a:off x="2857500" y="571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6678</xdr:rowOff>
    </xdr:from>
    <xdr:ext cx="534377" cy="259045"/>
    <xdr:sp textlink="">
      <xdr:nvSpPr>
        <xdr:cNvPr id="85" name="テキスト ボックス 84"/>
        <xdr:cNvSpPr txBox="1"/>
      </xdr:nvSpPr>
      <xdr:spPr>
        <a:xfrm>
          <a:off x="2641111" y="549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89243</xdr:rowOff>
    </xdr:from>
    <xdr:to>
      <xdr:col>10</xdr:col>
      <xdr:colOff>165100</xdr:colOff>
      <xdr:row>34</xdr:row>
      <xdr:rowOff>19393</xdr:rowOff>
    </xdr:to>
    <xdr:sp textlink="">
      <xdr:nvSpPr>
        <xdr:cNvPr id="86" name="楕円 85"/>
        <xdr:cNvSpPr/>
      </xdr:nvSpPr>
      <xdr:spPr>
        <a:xfrm>
          <a:off x="1968500" y="574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35920</xdr:rowOff>
    </xdr:from>
    <xdr:ext cx="534377" cy="259045"/>
    <xdr:sp textlink="">
      <xdr:nvSpPr>
        <xdr:cNvPr id="87" name="テキスト ボックス 86"/>
        <xdr:cNvSpPr txBox="1"/>
      </xdr:nvSpPr>
      <xdr:spPr>
        <a:xfrm>
          <a:off x="1752111" y="552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106083</xdr:rowOff>
    </xdr:from>
    <xdr:to>
      <xdr:col>6</xdr:col>
      <xdr:colOff>38100</xdr:colOff>
      <xdr:row>34</xdr:row>
      <xdr:rowOff>36233</xdr:rowOff>
    </xdr:to>
    <xdr:sp textlink="">
      <xdr:nvSpPr>
        <xdr:cNvPr id="88" name="楕円 87"/>
        <xdr:cNvSpPr/>
      </xdr:nvSpPr>
      <xdr:spPr>
        <a:xfrm>
          <a:off x="1079500" y="576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52760</xdr:rowOff>
    </xdr:from>
    <xdr:ext cx="534377" cy="259045"/>
    <xdr:sp textlink="">
      <xdr:nvSpPr>
        <xdr:cNvPr id="89" name="テキスト ボックス 88"/>
        <xdr:cNvSpPr txBox="1"/>
      </xdr:nvSpPr>
      <xdr:spPr>
        <a:xfrm>
          <a:off x="863111" y="553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textlink="">
      <xdr:nvSpPr>
        <xdr:cNvPr id="115" name="物件費最小値テキスト"/>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textlink="">
      <xdr:nvSpPr>
        <xdr:cNvPr id="117" name="物件費最大値テキスト"/>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113399</xdr:rowOff>
    </xdr:from>
    <xdr:to>
      <xdr:col>24</xdr:col>
      <xdr:colOff>63500</xdr:colOff>
      <xdr:row>56</xdr:row>
      <xdr:rowOff>20739</xdr:rowOff>
    </xdr:to>
    <xdr:cxnSp macro="">
      <xdr:nvCxnSpPr>
        <xdr:cNvPr id="119" name="直線コネクタ 118"/>
        <xdr:cNvCxnSpPr/>
      </xdr:nvCxnSpPr>
      <xdr:spPr>
        <a:xfrm flipV="1">
          <a:off x="3797300" y="9543149"/>
          <a:ext cx="838200" cy="7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150982</xdr:rowOff>
    </xdr:from>
    <xdr:ext cx="534377" cy="259045"/>
    <xdr:sp textlink="">
      <xdr:nvSpPr>
        <xdr:cNvPr id="120" name="物件費平均値テキスト"/>
        <xdr:cNvSpPr txBox="1"/>
      </xdr:nvSpPr>
      <xdr:spPr>
        <a:xfrm>
          <a:off x="4686300" y="958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textlink="">
      <xdr:nvSpPr>
        <xdr:cNvPr id="121" name="フローチャート: 判断 120"/>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20739</xdr:rowOff>
    </xdr:from>
    <xdr:to>
      <xdr:col>19</xdr:col>
      <xdr:colOff>177800</xdr:colOff>
      <xdr:row>56</xdr:row>
      <xdr:rowOff>64071</xdr:rowOff>
    </xdr:to>
    <xdr:cxnSp macro="">
      <xdr:nvCxnSpPr>
        <xdr:cNvPr id="122" name="直線コネクタ 121"/>
        <xdr:cNvCxnSpPr/>
      </xdr:nvCxnSpPr>
      <xdr:spPr>
        <a:xfrm flipV="1">
          <a:off x="2908300" y="9621939"/>
          <a:ext cx="889000" cy="4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153467</xdr:rowOff>
    </xdr:from>
    <xdr:to>
      <xdr:col>20</xdr:col>
      <xdr:colOff>38100</xdr:colOff>
      <xdr:row>56</xdr:row>
      <xdr:rowOff>83617</xdr:rowOff>
    </xdr:to>
    <xdr:sp textlink="">
      <xdr:nvSpPr>
        <xdr:cNvPr id="123" name="フローチャート: 判断 122"/>
        <xdr:cNvSpPr/>
      </xdr:nvSpPr>
      <xdr:spPr>
        <a:xfrm>
          <a:off x="3746500" y="958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74744</xdr:rowOff>
    </xdr:from>
    <xdr:ext cx="534377" cy="259045"/>
    <xdr:sp textlink="">
      <xdr:nvSpPr>
        <xdr:cNvPr id="124" name="テキスト ボックス 123"/>
        <xdr:cNvSpPr txBox="1"/>
      </xdr:nvSpPr>
      <xdr:spPr>
        <a:xfrm>
          <a:off x="3530111" y="96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64071</xdr:rowOff>
    </xdr:from>
    <xdr:to>
      <xdr:col>15</xdr:col>
      <xdr:colOff>50800</xdr:colOff>
      <xdr:row>56</xdr:row>
      <xdr:rowOff>111049</xdr:rowOff>
    </xdr:to>
    <xdr:cxnSp macro="">
      <xdr:nvCxnSpPr>
        <xdr:cNvPr id="125" name="直線コネクタ 124"/>
        <xdr:cNvCxnSpPr/>
      </xdr:nvCxnSpPr>
      <xdr:spPr>
        <a:xfrm flipV="1">
          <a:off x="2019300" y="9665271"/>
          <a:ext cx="889000" cy="4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18923</xdr:rowOff>
    </xdr:from>
    <xdr:to>
      <xdr:col>15</xdr:col>
      <xdr:colOff>101600</xdr:colOff>
      <xdr:row>56</xdr:row>
      <xdr:rowOff>120523</xdr:rowOff>
    </xdr:to>
    <xdr:sp textlink="">
      <xdr:nvSpPr>
        <xdr:cNvPr id="126" name="フローチャート: 判断 125"/>
        <xdr:cNvSpPr/>
      </xdr:nvSpPr>
      <xdr:spPr>
        <a:xfrm>
          <a:off x="2857500" y="962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111650</xdr:rowOff>
    </xdr:from>
    <xdr:ext cx="534377" cy="259045"/>
    <xdr:sp textlink="">
      <xdr:nvSpPr>
        <xdr:cNvPr id="127" name="テキスト ボックス 126"/>
        <xdr:cNvSpPr txBox="1"/>
      </xdr:nvSpPr>
      <xdr:spPr>
        <a:xfrm>
          <a:off x="2641111" y="971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111049</xdr:rowOff>
    </xdr:from>
    <xdr:to>
      <xdr:col>10</xdr:col>
      <xdr:colOff>114300</xdr:colOff>
      <xdr:row>56</xdr:row>
      <xdr:rowOff>140462</xdr:rowOff>
    </xdr:to>
    <xdr:cxnSp macro="">
      <xdr:nvCxnSpPr>
        <xdr:cNvPr id="128" name="直線コネクタ 127"/>
        <xdr:cNvCxnSpPr/>
      </xdr:nvCxnSpPr>
      <xdr:spPr>
        <a:xfrm flipV="1">
          <a:off x="1130300" y="9712249"/>
          <a:ext cx="8890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76797</xdr:rowOff>
    </xdr:from>
    <xdr:to>
      <xdr:col>10</xdr:col>
      <xdr:colOff>165100</xdr:colOff>
      <xdr:row>57</xdr:row>
      <xdr:rowOff>6947</xdr:rowOff>
    </xdr:to>
    <xdr:sp textlink="">
      <xdr:nvSpPr>
        <xdr:cNvPr id="129" name="フローチャート: 判断 128"/>
        <xdr:cNvSpPr/>
      </xdr:nvSpPr>
      <xdr:spPr>
        <a:xfrm>
          <a:off x="1968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169524</xdr:rowOff>
    </xdr:from>
    <xdr:ext cx="534377" cy="259045"/>
    <xdr:sp textlink="">
      <xdr:nvSpPr>
        <xdr:cNvPr id="130" name="テキスト ボックス 129"/>
        <xdr:cNvSpPr txBox="1"/>
      </xdr:nvSpPr>
      <xdr:spPr>
        <a:xfrm>
          <a:off x="1752111" y="97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96621</xdr:rowOff>
    </xdr:from>
    <xdr:to>
      <xdr:col>6</xdr:col>
      <xdr:colOff>38100</xdr:colOff>
      <xdr:row>57</xdr:row>
      <xdr:rowOff>26771</xdr:rowOff>
    </xdr:to>
    <xdr:sp textlink="">
      <xdr:nvSpPr>
        <xdr:cNvPr id="131" name="フローチャート: 判断 130"/>
        <xdr:cNvSpPr/>
      </xdr:nvSpPr>
      <xdr:spPr>
        <a:xfrm>
          <a:off x="1079500" y="96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17898</xdr:rowOff>
    </xdr:from>
    <xdr:ext cx="534377" cy="259045"/>
    <xdr:sp textlink="">
      <xdr:nvSpPr>
        <xdr:cNvPr id="132" name="テキスト ボックス 131"/>
        <xdr:cNvSpPr txBox="1"/>
      </xdr:nvSpPr>
      <xdr:spPr>
        <a:xfrm>
          <a:off x="863111" y="979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62599</xdr:rowOff>
    </xdr:from>
    <xdr:to>
      <xdr:col>24</xdr:col>
      <xdr:colOff>114300</xdr:colOff>
      <xdr:row>55</xdr:row>
      <xdr:rowOff>164199</xdr:rowOff>
    </xdr:to>
    <xdr:sp textlink="">
      <xdr:nvSpPr>
        <xdr:cNvPr id="138" name="楕円 137"/>
        <xdr:cNvSpPr/>
      </xdr:nvSpPr>
      <xdr:spPr>
        <a:xfrm>
          <a:off x="4584700" y="949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85476</xdr:rowOff>
    </xdr:from>
    <xdr:ext cx="534377" cy="259045"/>
    <xdr:sp textlink="">
      <xdr:nvSpPr>
        <xdr:cNvPr id="139" name="物件費該当値テキスト"/>
        <xdr:cNvSpPr txBox="1"/>
      </xdr:nvSpPr>
      <xdr:spPr>
        <a:xfrm>
          <a:off x="4686300" y="934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141389</xdr:rowOff>
    </xdr:from>
    <xdr:to>
      <xdr:col>20</xdr:col>
      <xdr:colOff>38100</xdr:colOff>
      <xdr:row>56</xdr:row>
      <xdr:rowOff>71539</xdr:rowOff>
    </xdr:to>
    <xdr:sp textlink="">
      <xdr:nvSpPr>
        <xdr:cNvPr id="140" name="楕円 139"/>
        <xdr:cNvSpPr/>
      </xdr:nvSpPr>
      <xdr:spPr>
        <a:xfrm>
          <a:off x="3746500" y="957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88066</xdr:rowOff>
    </xdr:from>
    <xdr:ext cx="534377" cy="259045"/>
    <xdr:sp textlink="">
      <xdr:nvSpPr>
        <xdr:cNvPr id="141" name="テキスト ボックス 140"/>
        <xdr:cNvSpPr txBox="1"/>
      </xdr:nvSpPr>
      <xdr:spPr>
        <a:xfrm>
          <a:off x="3530111" y="934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13271</xdr:rowOff>
    </xdr:from>
    <xdr:to>
      <xdr:col>15</xdr:col>
      <xdr:colOff>101600</xdr:colOff>
      <xdr:row>56</xdr:row>
      <xdr:rowOff>114871</xdr:rowOff>
    </xdr:to>
    <xdr:sp textlink="">
      <xdr:nvSpPr>
        <xdr:cNvPr id="142" name="楕円 141"/>
        <xdr:cNvSpPr/>
      </xdr:nvSpPr>
      <xdr:spPr>
        <a:xfrm>
          <a:off x="2857500" y="961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131398</xdr:rowOff>
    </xdr:from>
    <xdr:ext cx="534377" cy="259045"/>
    <xdr:sp textlink="">
      <xdr:nvSpPr>
        <xdr:cNvPr id="143" name="テキスト ボックス 142"/>
        <xdr:cNvSpPr txBox="1"/>
      </xdr:nvSpPr>
      <xdr:spPr>
        <a:xfrm>
          <a:off x="2641111" y="938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60249</xdr:rowOff>
    </xdr:from>
    <xdr:to>
      <xdr:col>10</xdr:col>
      <xdr:colOff>165100</xdr:colOff>
      <xdr:row>56</xdr:row>
      <xdr:rowOff>161849</xdr:rowOff>
    </xdr:to>
    <xdr:sp textlink="">
      <xdr:nvSpPr>
        <xdr:cNvPr id="144" name="楕円 143"/>
        <xdr:cNvSpPr/>
      </xdr:nvSpPr>
      <xdr:spPr>
        <a:xfrm>
          <a:off x="1968500" y="966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6926</xdr:rowOff>
    </xdr:from>
    <xdr:ext cx="534377" cy="259045"/>
    <xdr:sp textlink="">
      <xdr:nvSpPr>
        <xdr:cNvPr id="145" name="テキスト ボックス 144"/>
        <xdr:cNvSpPr txBox="1"/>
      </xdr:nvSpPr>
      <xdr:spPr>
        <a:xfrm>
          <a:off x="1752111" y="943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89662</xdr:rowOff>
    </xdr:from>
    <xdr:to>
      <xdr:col>6</xdr:col>
      <xdr:colOff>38100</xdr:colOff>
      <xdr:row>57</xdr:row>
      <xdr:rowOff>19812</xdr:rowOff>
    </xdr:to>
    <xdr:sp textlink="">
      <xdr:nvSpPr>
        <xdr:cNvPr id="146" name="楕円 145"/>
        <xdr:cNvSpPr/>
      </xdr:nvSpPr>
      <xdr:spPr>
        <a:xfrm>
          <a:off x="1079500" y="969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36339</xdr:rowOff>
    </xdr:from>
    <xdr:ext cx="534377" cy="259045"/>
    <xdr:sp textlink="">
      <xdr:nvSpPr>
        <xdr:cNvPr id="147" name="テキスト ボックス 146"/>
        <xdr:cNvSpPr txBox="1"/>
      </xdr:nvSpPr>
      <xdr:spPr>
        <a:xfrm>
          <a:off x="863111" y="946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textlink="">
      <xdr:nvSpPr>
        <xdr:cNvPr id="172" name="維持補修費最小値テキスト"/>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textlink="">
      <xdr:nvSpPr>
        <xdr:cNvPr id="174" name="維持補修費最大値テキスト"/>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63081</xdr:rowOff>
    </xdr:from>
    <xdr:to>
      <xdr:col>24</xdr:col>
      <xdr:colOff>63500</xdr:colOff>
      <xdr:row>78</xdr:row>
      <xdr:rowOff>74664</xdr:rowOff>
    </xdr:to>
    <xdr:cxnSp macro="">
      <xdr:nvCxnSpPr>
        <xdr:cNvPr id="176" name="直線コネクタ 175"/>
        <xdr:cNvCxnSpPr/>
      </xdr:nvCxnSpPr>
      <xdr:spPr>
        <a:xfrm>
          <a:off x="3797300" y="13436181"/>
          <a:ext cx="8382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textlink="">
      <xdr:nvSpPr>
        <xdr:cNvPr id="177" name="維持補修費平均値テキスト"/>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textlink="">
      <xdr:nvSpPr>
        <xdr:cNvPr id="178" name="フローチャート: 判断 177"/>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63081</xdr:rowOff>
    </xdr:from>
    <xdr:to>
      <xdr:col>19</xdr:col>
      <xdr:colOff>177800</xdr:colOff>
      <xdr:row>78</xdr:row>
      <xdr:rowOff>75616</xdr:rowOff>
    </xdr:to>
    <xdr:cxnSp macro="">
      <xdr:nvCxnSpPr>
        <xdr:cNvPr id="179" name="直線コネクタ 178"/>
        <xdr:cNvCxnSpPr/>
      </xdr:nvCxnSpPr>
      <xdr:spPr>
        <a:xfrm flipV="1">
          <a:off x="2908300" y="13436181"/>
          <a:ext cx="8890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textlink="">
      <xdr:nvSpPr>
        <xdr:cNvPr id="180" name="フローチャート: 判断 179"/>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151134</xdr:rowOff>
    </xdr:from>
    <xdr:ext cx="469744" cy="259045"/>
    <xdr:sp textlink="">
      <xdr:nvSpPr>
        <xdr:cNvPr id="181" name="テキスト ボックス 180"/>
        <xdr:cNvSpPr txBox="1"/>
      </xdr:nvSpPr>
      <xdr:spPr>
        <a:xfrm>
          <a:off x="3562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57290</xdr:rowOff>
    </xdr:from>
    <xdr:to>
      <xdr:col>15</xdr:col>
      <xdr:colOff>50800</xdr:colOff>
      <xdr:row>78</xdr:row>
      <xdr:rowOff>75616</xdr:rowOff>
    </xdr:to>
    <xdr:cxnSp macro="">
      <xdr:nvCxnSpPr>
        <xdr:cNvPr id="182" name="直線コネクタ 181"/>
        <xdr:cNvCxnSpPr/>
      </xdr:nvCxnSpPr>
      <xdr:spPr>
        <a:xfrm>
          <a:off x="2019300" y="13430390"/>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textlink="">
      <xdr:nvSpPr>
        <xdr:cNvPr id="183" name="フローチャート: 判断 182"/>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54475</xdr:rowOff>
    </xdr:from>
    <xdr:ext cx="469744" cy="259045"/>
    <xdr:sp textlink="">
      <xdr:nvSpPr>
        <xdr:cNvPr id="184" name="テキスト ボックス 183"/>
        <xdr:cNvSpPr txBox="1"/>
      </xdr:nvSpPr>
      <xdr:spPr>
        <a:xfrm>
          <a:off x="2673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57290</xdr:rowOff>
    </xdr:from>
    <xdr:to>
      <xdr:col>10</xdr:col>
      <xdr:colOff>114300</xdr:colOff>
      <xdr:row>78</xdr:row>
      <xdr:rowOff>75464</xdr:rowOff>
    </xdr:to>
    <xdr:cxnSp macro="">
      <xdr:nvCxnSpPr>
        <xdr:cNvPr id="185" name="直線コネクタ 184"/>
        <xdr:cNvCxnSpPr/>
      </xdr:nvCxnSpPr>
      <xdr:spPr>
        <a:xfrm flipV="1">
          <a:off x="1130300" y="13430390"/>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textlink="">
      <xdr:nvSpPr>
        <xdr:cNvPr id="186" name="フローチャート: 判断 185"/>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17136</xdr:rowOff>
    </xdr:from>
    <xdr:ext cx="469744" cy="259045"/>
    <xdr:sp textlink="">
      <xdr:nvSpPr>
        <xdr:cNvPr id="187" name="テキスト ボックス 186"/>
        <xdr:cNvSpPr txBox="1"/>
      </xdr:nvSpPr>
      <xdr:spPr>
        <a:xfrm>
          <a:off x="1784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textlink="">
      <xdr:nvSpPr>
        <xdr:cNvPr id="188" name="フローチャート: 判断 187"/>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149801</xdr:rowOff>
    </xdr:from>
    <xdr:ext cx="469744" cy="259045"/>
    <xdr:sp textlink="">
      <xdr:nvSpPr>
        <xdr:cNvPr id="189" name="テキスト ボックス 188"/>
        <xdr:cNvSpPr txBox="1"/>
      </xdr:nvSpPr>
      <xdr:spPr>
        <a:xfrm>
          <a:off x="895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23864</xdr:rowOff>
    </xdr:from>
    <xdr:to>
      <xdr:col>24</xdr:col>
      <xdr:colOff>114300</xdr:colOff>
      <xdr:row>78</xdr:row>
      <xdr:rowOff>125464</xdr:rowOff>
    </xdr:to>
    <xdr:sp textlink="">
      <xdr:nvSpPr>
        <xdr:cNvPr id="195" name="楕円 194"/>
        <xdr:cNvSpPr/>
      </xdr:nvSpPr>
      <xdr:spPr>
        <a:xfrm>
          <a:off x="4584700" y="1339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110241</xdr:rowOff>
    </xdr:from>
    <xdr:ext cx="469744" cy="259045"/>
    <xdr:sp textlink="">
      <xdr:nvSpPr>
        <xdr:cNvPr id="196" name="維持補修費該当値テキスト"/>
        <xdr:cNvSpPr txBox="1"/>
      </xdr:nvSpPr>
      <xdr:spPr>
        <a:xfrm>
          <a:off x="4686300" y="1331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12281</xdr:rowOff>
    </xdr:from>
    <xdr:to>
      <xdr:col>20</xdr:col>
      <xdr:colOff>38100</xdr:colOff>
      <xdr:row>78</xdr:row>
      <xdr:rowOff>113881</xdr:rowOff>
    </xdr:to>
    <xdr:sp textlink="">
      <xdr:nvSpPr>
        <xdr:cNvPr id="197" name="楕円 196"/>
        <xdr:cNvSpPr/>
      </xdr:nvSpPr>
      <xdr:spPr>
        <a:xfrm>
          <a:off x="3746500" y="1338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105008</xdr:rowOff>
    </xdr:from>
    <xdr:ext cx="469744" cy="259045"/>
    <xdr:sp textlink="">
      <xdr:nvSpPr>
        <xdr:cNvPr id="198" name="テキスト ボックス 197"/>
        <xdr:cNvSpPr txBox="1"/>
      </xdr:nvSpPr>
      <xdr:spPr>
        <a:xfrm>
          <a:off x="3562428" y="1347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24816</xdr:rowOff>
    </xdr:from>
    <xdr:to>
      <xdr:col>15</xdr:col>
      <xdr:colOff>101600</xdr:colOff>
      <xdr:row>78</xdr:row>
      <xdr:rowOff>126416</xdr:rowOff>
    </xdr:to>
    <xdr:sp textlink="">
      <xdr:nvSpPr>
        <xdr:cNvPr id="199" name="楕円 198"/>
        <xdr:cNvSpPr/>
      </xdr:nvSpPr>
      <xdr:spPr>
        <a:xfrm>
          <a:off x="2857500" y="1339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117543</xdr:rowOff>
    </xdr:from>
    <xdr:ext cx="469744" cy="259045"/>
    <xdr:sp textlink="">
      <xdr:nvSpPr>
        <xdr:cNvPr id="200" name="テキスト ボックス 199"/>
        <xdr:cNvSpPr txBox="1"/>
      </xdr:nvSpPr>
      <xdr:spPr>
        <a:xfrm>
          <a:off x="2673428" y="1349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6490</xdr:rowOff>
    </xdr:from>
    <xdr:to>
      <xdr:col>10</xdr:col>
      <xdr:colOff>165100</xdr:colOff>
      <xdr:row>78</xdr:row>
      <xdr:rowOff>108090</xdr:rowOff>
    </xdr:to>
    <xdr:sp textlink="">
      <xdr:nvSpPr>
        <xdr:cNvPr id="201" name="楕円 200"/>
        <xdr:cNvSpPr/>
      </xdr:nvSpPr>
      <xdr:spPr>
        <a:xfrm>
          <a:off x="1968500" y="133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99217</xdr:rowOff>
    </xdr:from>
    <xdr:ext cx="469744" cy="259045"/>
    <xdr:sp textlink="">
      <xdr:nvSpPr>
        <xdr:cNvPr id="202" name="テキスト ボックス 201"/>
        <xdr:cNvSpPr txBox="1"/>
      </xdr:nvSpPr>
      <xdr:spPr>
        <a:xfrm>
          <a:off x="1784428" y="134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24664</xdr:rowOff>
    </xdr:from>
    <xdr:to>
      <xdr:col>6</xdr:col>
      <xdr:colOff>38100</xdr:colOff>
      <xdr:row>78</xdr:row>
      <xdr:rowOff>126264</xdr:rowOff>
    </xdr:to>
    <xdr:sp textlink="">
      <xdr:nvSpPr>
        <xdr:cNvPr id="203" name="楕円 202"/>
        <xdr:cNvSpPr/>
      </xdr:nvSpPr>
      <xdr:spPr>
        <a:xfrm>
          <a:off x="1079500" y="133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117391</xdr:rowOff>
    </xdr:from>
    <xdr:ext cx="469744" cy="259045"/>
    <xdr:sp textlink="">
      <xdr:nvSpPr>
        <xdr:cNvPr id="204" name="テキスト ボックス 203"/>
        <xdr:cNvSpPr txBox="1"/>
      </xdr:nvSpPr>
      <xdr:spPr>
        <a:xfrm>
          <a:off x="895428" y="1349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49631</xdr:rowOff>
    </xdr:from>
    <xdr:to>
      <xdr:col>24</xdr:col>
      <xdr:colOff>62865</xdr:colOff>
      <xdr:row>99</xdr:row>
      <xdr:rowOff>74157</xdr:rowOff>
    </xdr:to>
    <xdr:cxnSp macro="">
      <xdr:nvCxnSpPr>
        <xdr:cNvPr id="231" name="直線コネクタ 230"/>
        <xdr:cNvCxnSpPr/>
      </xdr:nvCxnSpPr>
      <xdr:spPr>
        <a:xfrm flipV="1">
          <a:off x="4633595" y="15651581"/>
          <a:ext cx="1270" cy="139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77984</xdr:rowOff>
    </xdr:from>
    <xdr:ext cx="534377" cy="259045"/>
    <xdr:sp textlink="">
      <xdr:nvSpPr>
        <xdr:cNvPr id="232" name="扶助費最小値テキスト"/>
        <xdr:cNvSpPr txBox="1"/>
      </xdr:nvSpPr>
      <xdr:spPr>
        <a:xfrm>
          <a:off x="4686300" y="170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74157</xdr:rowOff>
    </xdr:from>
    <xdr:to>
      <xdr:col>24</xdr:col>
      <xdr:colOff>152400</xdr:colOff>
      <xdr:row>99</xdr:row>
      <xdr:rowOff>74157</xdr:rowOff>
    </xdr:to>
    <xdr:cxnSp macro="">
      <xdr:nvCxnSpPr>
        <xdr:cNvPr id="233" name="直線コネクタ 232"/>
        <xdr:cNvCxnSpPr/>
      </xdr:nvCxnSpPr>
      <xdr:spPr>
        <a:xfrm>
          <a:off x="4546600" y="1704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167758</xdr:rowOff>
    </xdr:from>
    <xdr:ext cx="599010" cy="259045"/>
    <xdr:sp textlink="">
      <xdr:nvSpPr>
        <xdr:cNvPr id="234" name="扶助費最大値テキスト"/>
        <xdr:cNvSpPr txBox="1"/>
      </xdr:nvSpPr>
      <xdr:spPr>
        <a:xfrm>
          <a:off x="4686300" y="1542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49631</xdr:rowOff>
    </xdr:from>
    <xdr:to>
      <xdr:col>24</xdr:col>
      <xdr:colOff>152400</xdr:colOff>
      <xdr:row>91</xdr:row>
      <xdr:rowOff>49631</xdr:rowOff>
    </xdr:to>
    <xdr:cxnSp macro="">
      <xdr:nvCxnSpPr>
        <xdr:cNvPr id="235" name="直線コネクタ 234"/>
        <xdr:cNvCxnSpPr/>
      </xdr:nvCxnSpPr>
      <xdr:spPr>
        <a:xfrm>
          <a:off x="4546600" y="1565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106406</xdr:rowOff>
    </xdr:from>
    <xdr:to>
      <xdr:col>24</xdr:col>
      <xdr:colOff>63500</xdr:colOff>
      <xdr:row>95</xdr:row>
      <xdr:rowOff>74026</xdr:rowOff>
    </xdr:to>
    <xdr:cxnSp macro="">
      <xdr:nvCxnSpPr>
        <xdr:cNvPr id="236" name="直線コネクタ 235"/>
        <xdr:cNvCxnSpPr/>
      </xdr:nvCxnSpPr>
      <xdr:spPr>
        <a:xfrm flipV="1">
          <a:off x="3797300" y="15879806"/>
          <a:ext cx="838200" cy="48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32090</xdr:rowOff>
    </xdr:from>
    <xdr:ext cx="599010" cy="259045"/>
    <xdr:sp textlink="">
      <xdr:nvSpPr>
        <xdr:cNvPr id="237" name="扶助費平均値テキスト"/>
        <xdr:cNvSpPr txBox="1"/>
      </xdr:nvSpPr>
      <xdr:spPr>
        <a:xfrm>
          <a:off x="4686300" y="16491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53663</xdr:rowOff>
    </xdr:from>
    <xdr:to>
      <xdr:col>24</xdr:col>
      <xdr:colOff>114300</xdr:colOff>
      <xdr:row>96</xdr:row>
      <xdr:rowOff>155263</xdr:rowOff>
    </xdr:to>
    <xdr:sp textlink="">
      <xdr:nvSpPr>
        <xdr:cNvPr id="238" name="フローチャート: 判断 237"/>
        <xdr:cNvSpPr/>
      </xdr:nvSpPr>
      <xdr:spPr>
        <a:xfrm>
          <a:off x="45847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74026</xdr:rowOff>
    </xdr:from>
    <xdr:to>
      <xdr:col>19</xdr:col>
      <xdr:colOff>177800</xdr:colOff>
      <xdr:row>95</xdr:row>
      <xdr:rowOff>154608</xdr:rowOff>
    </xdr:to>
    <xdr:cxnSp macro="">
      <xdr:nvCxnSpPr>
        <xdr:cNvPr id="239" name="直線コネクタ 238"/>
        <xdr:cNvCxnSpPr/>
      </xdr:nvCxnSpPr>
      <xdr:spPr>
        <a:xfrm flipV="1">
          <a:off x="2908300" y="16361776"/>
          <a:ext cx="889000" cy="8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4939</xdr:rowOff>
    </xdr:from>
    <xdr:to>
      <xdr:col>20</xdr:col>
      <xdr:colOff>38100</xdr:colOff>
      <xdr:row>97</xdr:row>
      <xdr:rowOff>106539</xdr:rowOff>
    </xdr:to>
    <xdr:sp textlink="">
      <xdr:nvSpPr>
        <xdr:cNvPr id="240" name="フローチャート: 判断 239"/>
        <xdr:cNvSpPr/>
      </xdr:nvSpPr>
      <xdr:spPr>
        <a:xfrm>
          <a:off x="3746500" y="1663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97666</xdr:rowOff>
    </xdr:from>
    <xdr:ext cx="599010" cy="259045"/>
    <xdr:sp textlink="">
      <xdr:nvSpPr>
        <xdr:cNvPr id="241" name="テキスト ボックス 240"/>
        <xdr:cNvSpPr txBox="1"/>
      </xdr:nvSpPr>
      <xdr:spPr>
        <a:xfrm>
          <a:off x="3497795" y="1672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154608</xdr:rowOff>
    </xdr:from>
    <xdr:to>
      <xdr:col>15</xdr:col>
      <xdr:colOff>50800</xdr:colOff>
      <xdr:row>96</xdr:row>
      <xdr:rowOff>88412</xdr:rowOff>
    </xdr:to>
    <xdr:cxnSp macro="">
      <xdr:nvCxnSpPr>
        <xdr:cNvPr id="242" name="直線コネクタ 241"/>
        <xdr:cNvCxnSpPr/>
      </xdr:nvCxnSpPr>
      <xdr:spPr>
        <a:xfrm flipV="1">
          <a:off x="2019300" y="16442358"/>
          <a:ext cx="889000" cy="10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53222</xdr:rowOff>
    </xdr:from>
    <xdr:to>
      <xdr:col>15</xdr:col>
      <xdr:colOff>101600</xdr:colOff>
      <xdr:row>97</xdr:row>
      <xdr:rowOff>154822</xdr:rowOff>
    </xdr:to>
    <xdr:sp textlink="">
      <xdr:nvSpPr>
        <xdr:cNvPr id="243" name="フローチャート: 判断 242"/>
        <xdr:cNvSpPr/>
      </xdr:nvSpPr>
      <xdr:spPr>
        <a:xfrm>
          <a:off x="2857500" y="166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145949</xdr:rowOff>
    </xdr:from>
    <xdr:ext cx="599010" cy="259045"/>
    <xdr:sp textlink="">
      <xdr:nvSpPr>
        <xdr:cNvPr id="244" name="テキスト ボックス 243"/>
        <xdr:cNvSpPr txBox="1"/>
      </xdr:nvSpPr>
      <xdr:spPr>
        <a:xfrm>
          <a:off x="2608795" y="16776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71332</xdr:rowOff>
    </xdr:from>
    <xdr:to>
      <xdr:col>10</xdr:col>
      <xdr:colOff>114300</xdr:colOff>
      <xdr:row>96</xdr:row>
      <xdr:rowOff>88412</xdr:rowOff>
    </xdr:to>
    <xdr:cxnSp macro="">
      <xdr:nvCxnSpPr>
        <xdr:cNvPr id="245" name="直線コネクタ 244"/>
        <xdr:cNvCxnSpPr/>
      </xdr:nvCxnSpPr>
      <xdr:spPr>
        <a:xfrm>
          <a:off x="1130300" y="16530532"/>
          <a:ext cx="889000" cy="1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118275</xdr:rowOff>
    </xdr:from>
    <xdr:to>
      <xdr:col>10</xdr:col>
      <xdr:colOff>165100</xdr:colOff>
      <xdr:row>98</xdr:row>
      <xdr:rowOff>48425</xdr:rowOff>
    </xdr:to>
    <xdr:sp textlink="">
      <xdr:nvSpPr>
        <xdr:cNvPr id="246" name="フローチャート: 判断 245"/>
        <xdr:cNvSpPr/>
      </xdr:nvSpPr>
      <xdr:spPr>
        <a:xfrm>
          <a:off x="1968500" y="167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39552</xdr:rowOff>
    </xdr:from>
    <xdr:ext cx="534377" cy="259045"/>
    <xdr:sp textlink="">
      <xdr:nvSpPr>
        <xdr:cNvPr id="247" name="テキスト ボックス 246"/>
        <xdr:cNvSpPr txBox="1"/>
      </xdr:nvSpPr>
      <xdr:spPr>
        <a:xfrm>
          <a:off x="1752111" y="1684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121067</xdr:rowOff>
    </xdr:from>
    <xdr:to>
      <xdr:col>6</xdr:col>
      <xdr:colOff>38100</xdr:colOff>
      <xdr:row>98</xdr:row>
      <xdr:rowOff>51217</xdr:rowOff>
    </xdr:to>
    <xdr:sp textlink="">
      <xdr:nvSpPr>
        <xdr:cNvPr id="248" name="フローチャート: 判断 247"/>
        <xdr:cNvSpPr/>
      </xdr:nvSpPr>
      <xdr:spPr>
        <a:xfrm>
          <a:off x="1079500" y="1675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42344</xdr:rowOff>
    </xdr:from>
    <xdr:ext cx="534377" cy="259045"/>
    <xdr:sp textlink="">
      <xdr:nvSpPr>
        <xdr:cNvPr id="249" name="テキスト ボックス 248"/>
        <xdr:cNvSpPr txBox="1"/>
      </xdr:nvSpPr>
      <xdr:spPr>
        <a:xfrm>
          <a:off x="863111" y="1684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55606</xdr:rowOff>
    </xdr:from>
    <xdr:to>
      <xdr:col>24</xdr:col>
      <xdr:colOff>114300</xdr:colOff>
      <xdr:row>92</xdr:row>
      <xdr:rowOff>157206</xdr:rowOff>
    </xdr:to>
    <xdr:sp textlink="">
      <xdr:nvSpPr>
        <xdr:cNvPr id="255" name="楕円 254"/>
        <xdr:cNvSpPr/>
      </xdr:nvSpPr>
      <xdr:spPr>
        <a:xfrm>
          <a:off x="4584700" y="1582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78483</xdr:rowOff>
    </xdr:from>
    <xdr:ext cx="599010" cy="259045"/>
    <xdr:sp textlink="">
      <xdr:nvSpPr>
        <xdr:cNvPr id="256" name="扶助費該当値テキスト"/>
        <xdr:cNvSpPr txBox="1"/>
      </xdr:nvSpPr>
      <xdr:spPr>
        <a:xfrm>
          <a:off x="4686300" y="15680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23226</xdr:rowOff>
    </xdr:from>
    <xdr:to>
      <xdr:col>20</xdr:col>
      <xdr:colOff>38100</xdr:colOff>
      <xdr:row>95</xdr:row>
      <xdr:rowOff>124826</xdr:rowOff>
    </xdr:to>
    <xdr:sp textlink="">
      <xdr:nvSpPr>
        <xdr:cNvPr id="257" name="楕円 256"/>
        <xdr:cNvSpPr/>
      </xdr:nvSpPr>
      <xdr:spPr>
        <a:xfrm>
          <a:off x="3746500" y="163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141353</xdr:rowOff>
    </xdr:from>
    <xdr:ext cx="599010" cy="259045"/>
    <xdr:sp textlink="">
      <xdr:nvSpPr>
        <xdr:cNvPr id="258" name="テキスト ボックス 257"/>
        <xdr:cNvSpPr txBox="1"/>
      </xdr:nvSpPr>
      <xdr:spPr>
        <a:xfrm>
          <a:off x="3497795" y="1608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103808</xdr:rowOff>
    </xdr:from>
    <xdr:to>
      <xdr:col>15</xdr:col>
      <xdr:colOff>101600</xdr:colOff>
      <xdr:row>96</xdr:row>
      <xdr:rowOff>33958</xdr:rowOff>
    </xdr:to>
    <xdr:sp textlink="">
      <xdr:nvSpPr>
        <xdr:cNvPr id="259" name="楕円 258"/>
        <xdr:cNvSpPr/>
      </xdr:nvSpPr>
      <xdr:spPr>
        <a:xfrm>
          <a:off x="2857500" y="1639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50485</xdr:rowOff>
    </xdr:from>
    <xdr:ext cx="599010" cy="259045"/>
    <xdr:sp textlink="">
      <xdr:nvSpPr>
        <xdr:cNvPr id="260" name="テキスト ボックス 259"/>
        <xdr:cNvSpPr txBox="1"/>
      </xdr:nvSpPr>
      <xdr:spPr>
        <a:xfrm>
          <a:off x="2608795" y="1616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37612</xdr:rowOff>
    </xdr:from>
    <xdr:to>
      <xdr:col>10</xdr:col>
      <xdr:colOff>165100</xdr:colOff>
      <xdr:row>96</xdr:row>
      <xdr:rowOff>139212</xdr:rowOff>
    </xdr:to>
    <xdr:sp textlink="">
      <xdr:nvSpPr>
        <xdr:cNvPr id="261" name="楕円 260"/>
        <xdr:cNvSpPr/>
      </xdr:nvSpPr>
      <xdr:spPr>
        <a:xfrm>
          <a:off x="1968500" y="1649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155739</xdr:rowOff>
    </xdr:from>
    <xdr:ext cx="599010" cy="259045"/>
    <xdr:sp textlink="">
      <xdr:nvSpPr>
        <xdr:cNvPr id="262" name="テキスト ボックス 261"/>
        <xdr:cNvSpPr txBox="1"/>
      </xdr:nvSpPr>
      <xdr:spPr>
        <a:xfrm>
          <a:off x="1719795" y="16272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20532</xdr:rowOff>
    </xdr:from>
    <xdr:to>
      <xdr:col>6</xdr:col>
      <xdr:colOff>38100</xdr:colOff>
      <xdr:row>96</xdr:row>
      <xdr:rowOff>122132</xdr:rowOff>
    </xdr:to>
    <xdr:sp textlink="">
      <xdr:nvSpPr>
        <xdr:cNvPr id="263" name="楕円 262"/>
        <xdr:cNvSpPr/>
      </xdr:nvSpPr>
      <xdr:spPr>
        <a:xfrm>
          <a:off x="1079500" y="1647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138659</xdr:rowOff>
    </xdr:from>
    <xdr:ext cx="599010" cy="259045"/>
    <xdr:sp textlink="">
      <xdr:nvSpPr>
        <xdr:cNvPr id="264" name="テキスト ボックス 263"/>
        <xdr:cNvSpPr txBox="1"/>
      </xdr:nvSpPr>
      <xdr:spPr>
        <a:xfrm>
          <a:off x="830795" y="1625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77521</xdr:rowOff>
    </xdr:from>
    <xdr:to>
      <xdr:col>54</xdr:col>
      <xdr:colOff>189865</xdr:colOff>
      <xdr:row>38</xdr:row>
      <xdr:rowOff>17605</xdr:rowOff>
    </xdr:to>
    <xdr:cxnSp macro="">
      <xdr:nvCxnSpPr>
        <xdr:cNvPr id="288" name="直線コネクタ 287"/>
        <xdr:cNvCxnSpPr/>
      </xdr:nvCxnSpPr>
      <xdr:spPr>
        <a:xfrm flipV="1">
          <a:off x="10475595" y="5735371"/>
          <a:ext cx="1270" cy="79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21432</xdr:rowOff>
    </xdr:from>
    <xdr:ext cx="534377" cy="259045"/>
    <xdr:sp textlink="">
      <xdr:nvSpPr>
        <xdr:cNvPr id="289" name="補助費等最小値テキスト"/>
        <xdr:cNvSpPr txBox="1"/>
      </xdr:nvSpPr>
      <xdr:spPr>
        <a:xfrm>
          <a:off x="10528300" y="653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17605</xdr:rowOff>
    </xdr:from>
    <xdr:to>
      <xdr:col>55</xdr:col>
      <xdr:colOff>88900</xdr:colOff>
      <xdr:row>38</xdr:row>
      <xdr:rowOff>17605</xdr:rowOff>
    </xdr:to>
    <xdr:cxnSp macro="">
      <xdr:nvCxnSpPr>
        <xdr:cNvPr id="290" name="直線コネクタ 289"/>
        <xdr:cNvCxnSpPr/>
      </xdr:nvCxnSpPr>
      <xdr:spPr>
        <a:xfrm>
          <a:off x="10388600" y="653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24198</xdr:rowOff>
    </xdr:from>
    <xdr:ext cx="599010" cy="259045"/>
    <xdr:sp textlink="">
      <xdr:nvSpPr>
        <xdr:cNvPr id="291" name="補助費等最大値テキスト"/>
        <xdr:cNvSpPr txBox="1"/>
      </xdr:nvSpPr>
      <xdr:spPr>
        <a:xfrm>
          <a:off x="10528300" y="551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77521</xdr:rowOff>
    </xdr:from>
    <xdr:to>
      <xdr:col>55</xdr:col>
      <xdr:colOff>88900</xdr:colOff>
      <xdr:row>33</xdr:row>
      <xdr:rowOff>77521</xdr:rowOff>
    </xdr:to>
    <xdr:cxnSp macro="">
      <xdr:nvCxnSpPr>
        <xdr:cNvPr id="292" name="直線コネクタ 291"/>
        <xdr:cNvCxnSpPr/>
      </xdr:nvCxnSpPr>
      <xdr:spPr>
        <a:xfrm>
          <a:off x="10388600" y="573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93713</xdr:rowOff>
    </xdr:from>
    <xdr:to>
      <xdr:col>55</xdr:col>
      <xdr:colOff>0</xdr:colOff>
      <xdr:row>37</xdr:row>
      <xdr:rowOff>52207</xdr:rowOff>
    </xdr:to>
    <xdr:cxnSp macro="">
      <xdr:nvCxnSpPr>
        <xdr:cNvPr id="293" name="直線コネクタ 292"/>
        <xdr:cNvCxnSpPr/>
      </xdr:nvCxnSpPr>
      <xdr:spPr>
        <a:xfrm>
          <a:off x="9639300" y="5580113"/>
          <a:ext cx="838200" cy="81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59031</xdr:rowOff>
    </xdr:from>
    <xdr:ext cx="534377" cy="259045"/>
    <xdr:sp textlink="">
      <xdr:nvSpPr>
        <xdr:cNvPr id="294" name="補助費等平均値テキスト"/>
        <xdr:cNvSpPr txBox="1"/>
      </xdr:nvSpPr>
      <xdr:spPr>
        <a:xfrm>
          <a:off x="10528300" y="6059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36154</xdr:rowOff>
    </xdr:from>
    <xdr:to>
      <xdr:col>55</xdr:col>
      <xdr:colOff>50800</xdr:colOff>
      <xdr:row>36</xdr:row>
      <xdr:rowOff>137754</xdr:rowOff>
    </xdr:to>
    <xdr:sp textlink="">
      <xdr:nvSpPr>
        <xdr:cNvPr id="295" name="フローチャート: 判断 294"/>
        <xdr:cNvSpPr/>
      </xdr:nvSpPr>
      <xdr:spPr>
        <a:xfrm>
          <a:off x="104267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93713</xdr:rowOff>
    </xdr:from>
    <xdr:to>
      <xdr:col>50</xdr:col>
      <xdr:colOff>114300</xdr:colOff>
      <xdr:row>37</xdr:row>
      <xdr:rowOff>99870</xdr:rowOff>
    </xdr:to>
    <xdr:cxnSp macro="">
      <xdr:nvCxnSpPr>
        <xdr:cNvPr id="296" name="直線コネクタ 295"/>
        <xdr:cNvCxnSpPr/>
      </xdr:nvCxnSpPr>
      <xdr:spPr>
        <a:xfrm flipV="1">
          <a:off x="8750300" y="5580113"/>
          <a:ext cx="889000" cy="86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34866</xdr:rowOff>
    </xdr:from>
    <xdr:to>
      <xdr:col>50</xdr:col>
      <xdr:colOff>165100</xdr:colOff>
      <xdr:row>31</xdr:row>
      <xdr:rowOff>136466</xdr:rowOff>
    </xdr:to>
    <xdr:sp textlink="">
      <xdr:nvSpPr>
        <xdr:cNvPr id="297" name="フローチャート: 判断 296"/>
        <xdr:cNvSpPr/>
      </xdr:nvSpPr>
      <xdr:spPr>
        <a:xfrm>
          <a:off x="9588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152993</xdr:rowOff>
    </xdr:from>
    <xdr:ext cx="599010" cy="259045"/>
    <xdr:sp textlink="">
      <xdr:nvSpPr>
        <xdr:cNvPr id="298" name="テキスト ボックス 297"/>
        <xdr:cNvSpPr txBox="1"/>
      </xdr:nvSpPr>
      <xdr:spPr>
        <a:xfrm>
          <a:off x="9339795" y="512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99870</xdr:rowOff>
    </xdr:from>
    <xdr:to>
      <xdr:col>45</xdr:col>
      <xdr:colOff>177800</xdr:colOff>
      <xdr:row>38</xdr:row>
      <xdr:rowOff>23815</xdr:rowOff>
    </xdr:to>
    <xdr:cxnSp macro="">
      <xdr:nvCxnSpPr>
        <xdr:cNvPr id="299" name="直線コネクタ 298"/>
        <xdr:cNvCxnSpPr/>
      </xdr:nvCxnSpPr>
      <xdr:spPr>
        <a:xfrm flipV="1">
          <a:off x="7861300" y="6443520"/>
          <a:ext cx="889000" cy="9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92032</xdr:rowOff>
    </xdr:from>
    <xdr:to>
      <xdr:col>46</xdr:col>
      <xdr:colOff>38100</xdr:colOff>
      <xdr:row>37</xdr:row>
      <xdr:rowOff>22182</xdr:rowOff>
    </xdr:to>
    <xdr:sp textlink="">
      <xdr:nvSpPr>
        <xdr:cNvPr id="300" name="フローチャート: 判断 299"/>
        <xdr:cNvSpPr/>
      </xdr:nvSpPr>
      <xdr:spPr>
        <a:xfrm>
          <a:off x="8699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38709</xdr:rowOff>
    </xdr:from>
    <xdr:ext cx="534377" cy="259045"/>
    <xdr:sp textlink="">
      <xdr:nvSpPr>
        <xdr:cNvPr id="301" name="テキスト ボックス 300"/>
        <xdr:cNvSpPr txBox="1"/>
      </xdr:nvSpPr>
      <xdr:spPr>
        <a:xfrm>
          <a:off x="8483111" y="603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23815</xdr:rowOff>
    </xdr:from>
    <xdr:to>
      <xdr:col>41</xdr:col>
      <xdr:colOff>50800</xdr:colOff>
      <xdr:row>38</xdr:row>
      <xdr:rowOff>52527</xdr:rowOff>
    </xdr:to>
    <xdr:cxnSp macro="">
      <xdr:nvCxnSpPr>
        <xdr:cNvPr id="302" name="直線コネクタ 301"/>
        <xdr:cNvCxnSpPr/>
      </xdr:nvCxnSpPr>
      <xdr:spPr>
        <a:xfrm flipV="1">
          <a:off x="6972300" y="6538915"/>
          <a:ext cx="889000" cy="2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120904</xdr:rowOff>
    </xdr:from>
    <xdr:to>
      <xdr:col>41</xdr:col>
      <xdr:colOff>101600</xdr:colOff>
      <xdr:row>37</xdr:row>
      <xdr:rowOff>51054</xdr:rowOff>
    </xdr:to>
    <xdr:sp textlink="">
      <xdr:nvSpPr>
        <xdr:cNvPr id="303" name="フローチャート: 判断 302"/>
        <xdr:cNvSpPr/>
      </xdr:nvSpPr>
      <xdr:spPr>
        <a:xfrm>
          <a:off x="7810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67581</xdr:rowOff>
    </xdr:from>
    <xdr:ext cx="534377" cy="259045"/>
    <xdr:sp textlink="">
      <xdr:nvSpPr>
        <xdr:cNvPr id="304" name="テキスト ボックス 303"/>
        <xdr:cNvSpPr txBox="1"/>
      </xdr:nvSpPr>
      <xdr:spPr>
        <a:xfrm>
          <a:off x="7594111" y="606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127648</xdr:rowOff>
    </xdr:from>
    <xdr:to>
      <xdr:col>36</xdr:col>
      <xdr:colOff>165100</xdr:colOff>
      <xdr:row>37</xdr:row>
      <xdr:rowOff>57798</xdr:rowOff>
    </xdr:to>
    <xdr:sp textlink="">
      <xdr:nvSpPr>
        <xdr:cNvPr id="305" name="フローチャート: 判断 304"/>
        <xdr:cNvSpPr/>
      </xdr:nvSpPr>
      <xdr:spPr>
        <a:xfrm>
          <a:off x="6921500" y="629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74325</xdr:rowOff>
    </xdr:from>
    <xdr:ext cx="534377" cy="259045"/>
    <xdr:sp textlink="">
      <xdr:nvSpPr>
        <xdr:cNvPr id="306" name="テキスト ボックス 305"/>
        <xdr:cNvSpPr txBox="1"/>
      </xdr:nvSpPr>
      <xdr:spPr>
        <a:xfrm>
          <a:off x="6705111" y="607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xdr:rowOff>
    </xdr:from>
    <xdr:to>
      <xdr:col>55</xdr:col>
      <xdr:colOff>50800</xdr:colOff>
      <xdr:row>37</xdr:row>
      <xdr:rowOff>103007</xdr:rowOff>
    </xdr:to>
    <xdr:sp textlink="">
      <xdr:nvSpPr>
        <xdr:cNvPr id="312" name="楕円 311"/>
        <xdr:cNvSpPr/>
      </xdr:nvSpPr>
      <xdr:spPr>
        <a:xfrm>
          <a:off x="10426700" y="634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151284</xdr:rowOff>
    </xdr:from>
    <xdr:ext cx="534377" cy="259045"/>
    <xdr:sp textlink="">
      <xdr:nvSpPr>
        <xdr:cNvPr id="313" name="補助費等該当値テキスト"/>
        <xdr:cNvSpPr txBox="1"/>
      </xdr:nvSpPr>
      <xdr:spPr>
        <a:xfrm>
          <a:off x="10528300" y="632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42913</xdr:rowOff>
    </xdr:from>
    <xdr:to>
      <xdr:col>50</xdr:col>
      <xdr:colOff>165100</xdr:colOff>
      <xdr:row>32</xdr:row>
      <xdr:rowOff>144513</xdr:rowOff>
    </xdr:to>
    <xdr:sp textlink="">
      <xdr:nvSpPr>
        <xdr:cNvPr id="314" name="楕円 313"/>
        <xdr:cNvSpPr/>
      </xdr:nvSpPr>
      <xdr:spPr>
        <a:xfrm>
          <a:off x="9588500" y="552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135640</xdr:rowOff>
    </xdr:from>
    <xdr:ext cx="599010" cy="259045"/>
    <xdr:sp textlink="">
      <xdr:nvSpPr>
        <xdr:cNvPr id="315" name="テキスト ボックス 314"/>
        <xdr:cNvSpPr txBox="1"/>
      </xdr:nvSpPr>
      <xdr:spPr>
        <a:xfrm>
          <a:off x="9339795" y="562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49070</xdr:rowOff>
    </xdr:from>
    <xdr:to>
      <xdr:col>46</xdr:col>
      <xdr:colOff>38100</xdr:colOff>
      <xdr:row>37</xdr:row>
      <xdr:rowOff>150670</xdr:rowOff>
    </xdr:to>
    <xdr:sp textlink="">
      <xdr:nvSpPr>
        <xdr:cNvPr id="316" name="楕円 315"/>
        <xdr:cNvSpPr/>
      </xdr:nvSpPr>
      <xdr:spPr>
        <a:xfrm>
          <a:off x="8699500" y="639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141797</xdr:rowOff>
    </xdr:from>
    <xdr:ext cx="534377" cy="259045"/>
    <xdr:sp textlink="">
      <xdr:nvSpPr>
        <xdr:cNvPr id="317" name="テキスト ボックス 316"/>
        <xdr:cNvSpPr txBox="1"/>
      </xdr:nvSpPr>
      <xdr:spPr>
        <a:xfrm>
          <a:off x="8483111" y="648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144465</xdr:rowOff>
    </xdr:from>
    <xdr:to>
      <xdr:col>41</xdr:col>
      <xdr:colOff>101600</xdr:colOff>
      <xdr:row>38</xdr:row>
      <xdr:rowOff>74616</xdr:rowOff>
    </xdr:to>
    <xdr:sp textlink="">
      <xdr:nvSpPr>
        <xdr:cNvPr id="318" name="楕円 317"/>
        <xdr:cNvSpPr/>
      </xdr:nvSpPr>
      <xdr:spPr>
        <a:xfrm>
          <a:off x="7810500" y="64881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65742</xdr:rowOff>
    </xdr:from>
    <xdr:ext cx="534377" cy="259045"/>
    <xdr:sp textlink="">
      <xdr:nvSpPr>
        <xdr:cNvPr id="319" name="テキスト ボックス 318"/>
        <xdr:cNvSpPr txBox="1"/>
      </xdr:nvSpPr>
      <xdr:spPr>
        <a:xfrm>
          <a:off x="7594111" y="658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1727</xdr:rowOff>
    </xdr:from>
    <xdr:to>
      <xdr:col>36</xdr:col>
      <xdr:colOff>165100</xdr:colOff>
      <xdr:row>38</xdr:row>
      <xdr:rowOff>103327</xdr:rowOff>
    </xdr:to>
    <xdr:sp textlink="">
      <xdr:nvSpPr>
        <xdr:cNvPr id="320" name="楕円 319"/>
        <xdr:cNvSpPr/>
      </xdr:nvSpPr>
      <xdr:spPr>
        <a:xfrm>
          <a:off x="6921500" y="651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94454</xdr:rowOff>
    </xdr:from>
    <xdr:ext cx="534377" cy="259045"/>
    <xdr:sp textlink="">
      <xdr:nvSpPr>
        <xdr:cNvPr id="321" name="テキスト ボックス 320"/>
        <xdr:cNvSpPr txBox="1"/>
      </xdr:nvSpPr>
      <xdr:spPr>
        <a:xfrm>
          <a:off x="6705111" y="66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1" name="直線コネクタ 340"/>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textlink="">
      <xdr:nvSpPr>
        <xdr:cNvPr id="342" name="普通建設事業費最小値テキスト"/>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3" name="直線コネクタ 342"/>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textlink="">
      <xdr:nvSpPr>
        <xdr:cNvPr id="344" name="普通建設事業費最大値テキスト"/>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5" name="直線コネクタ 344"/>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7718</xdr:rowOff>
    </xdr:from>
    <xdr:to>
      <xdr:col>55</xdr:col>
      <xdr:colOff>0</xdr:colOff>
      <xdr:row>56</xdr:row>
      <xdr:rowOff>20291</xdr:rowOff>
    </xdr:to>
    <xdr:cxnSp macro="">
      <xdr:nvCxnSpPr>
        <xdr:cNvPr id="346" name="直線コネクタ 345"/>
        <xdr:cNvCxnSpPr/>
      </xdr:nvCxnSpPr>
      <xdr:spPr>
        <a:xfrm flipV="1">
          <a:off x="9639300" y="9608918"/>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157481</xdr:rowOff>
    </xdr:from>
    <xdr:ext cx="534377" cy="259045"/>
    <xdr:sp textlink="">
      <xdr:nvSpPr>
        <xdr:cNvPr id="347" name="普通建設事業費平均値テキスト"/>
        <xdr:cNvSpPr txBox="1"/>
      </xdr:nvSpPr>
      <xdr:spPr>
        <a:xfrm>
          <a:off x="10528300" y="9587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textlink="">
      <xdr:nvSpPr>
        <xdr:cNvPr id="348" name="フローチャート: 判断 347"/>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20291</xdr:rowOff>
    </xdr:from>
    <xdr:to>
      <xdr:col>50</xdr:col>
      <xdr:colOff>114300</xdr:colOff>
      <xdr:row>56</xdr:row>
      <xdr:rowOff>31515</xdr:rowOff>
    </xdr:to>
    <xdr:cxnSp macro="">
      <xdr:nvCxnSpPr>
        <xdr:cNvPr id="349" name="直線コネクタ 348"/>
        <xdr:cNvCxnSpPr/>
      </xdr:nvCxnSpPr>
      <xdr:spPr>
        <a:xfrm flipV="1">
          <a:off x="8750300" y="9621491"/>
          <a:ext cx="8890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87019</xdr:rowOff>
    </xdr:from>
    <xdr:to>
      <xdr:col>50</xdr:col>
      <xdr:colOff>165100</xdr:colOff>
      <xdr:row>56</xdr:row>
      <xdr:rowOff>17169</xdr:rowOff>
    </xdr:to>
    <xdr:sp textlink="">
      <xdr:nvSpPr>
        <xdr:cNvPr id="350" name="フローチャート: 判断 349"/>
        <xdr:cNvSpPr/>
      </xdr:nvSpPr>
      <xdr:spPr>
        <a:xfrm>
          <a:off x="9588500" y="951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33696</xdr:rowOff>
    </xdr:from>
    <xdr:ext cx="534377" cy="259045"/>
    <xdr:sp textlink="">
      <xdr:nvSpPr>
        <xdr:cNvPr id="351" name="テキスト ボックス 350"/>
        <xdr:cNvSpPr txBox="1"/>
      </xdr:nvSpPr>
      <xdr:spPr>
        <a:xfrm>
          <a:off x="9372111" y="929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29675</xdr:rowOff>
    </xdr:from>
    <xdr:to>
      <xdr:col>45</xdr:col>
      <xdr:colOff>177800</xdr:colOff>
      <xdr:row>56</xdr:row>
      <xdr:rowOff>31515</xdr:rowOff>
    </xdr:to>
    <xdr:cxnSp macro="">
      <xdr:nvCxnSpPr>
        <xdr:cNvPr id="352" name="直線コネクタ 351"/>
        <xdr:cNvCxnSpPr/>
      </xdr:nvCxnSpPr>
      <xdr:spPr>
        <a:xfrm>
          <a:off x="7861300" y="9630875"/>
          <a:ext cx="889000" cy="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87951</xdr:rowOff>
    </xdr:from>
    <xdr:to>
      <xdr:col>46</xdr:col>
      <xdr:colOff>38100</xdr:colOff>
      <xdr:row>56</xdr:row>
      <xdr:rowOff>18101</xdr:rowOff>
    </xdr:to>
    <xdr:sp textlink="">
      <xdr:nvSpPr>
        <xdr:cNvPr id="353" name="フローチャート: 判断 352"/>
        <xdr:cNvSpPr/>
      </xdr:nvSpPr>
      <xdr:spPr>
        <a:xfrm>
          <a:off x="86995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34628</xdr:rowOff>
    </xdr:from>
    <xdr:ext cx="534377" cy="259045"/>
    <xdr:sp textlink="">
      <xdr:nvSpPr>
        <xdr:cNvPr id="354" name="テキスト ボックス 353"/>
        <xdr:cNvSpPr txBox="1"/>
      </xdr:nvSpPr>
      <xdr:spPr>
        <a:xfrm>
          <a:off x="8483111" y="929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118892</xdr:rowOff>
    </xdr:from>
    <xdr:to>
      <xdr:col>41</xdr:col>
      <xdr:colOff>50800</xdr:colOff>
      <xdr:row>56</xdr:row>
      <xdr:rowOff>29675</xdr:rowOff>
    </xdr:to>
    <xdr:cxnSp macro="">
      <xdr:nvCxnSpPr>
        <xdr:cNvPr id="355" name="直線コネクタ 354"/>
        <xdr:cNvCxnSpPr/>
      </xdr:nvCxnSpPr>
      <xdr:spPr>
        <a:xfrm>
          <a:off x="6972300" y="9548642"/>
          <a:ext cx="889000" cy="8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93558</xdr:rowOff>
    </xdr:from>
    <xdr:to>
      <xdr:col>41</xdr:col>
      <xdr:colOff>101600</xdr:colOff>
      <xdr:row>56</xdr:row>
      <xdr:rowOff>23708</xdr:rowOff>
    </xdr:to>
    <xdr:sp textlink="">
      <xdr:nvSpPr>
        <xdr:cNvPr id="356" name="フローチャート: 判断 355"/>
        <xdr:cNvSpPr/>
      </xdr:nvSpPr>
      <xdr:spPr>
        <a:xfrm>
          <a:off x="7810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40235</xdr:rowOff>
    </xdr:from>
    <xdr:ext cx="534377" cy="259045"/>
    <xdr:sp textlink="">
      <xdr:nvSpPr>
        <xdr:cNvPr id="357" name="テキスト ボックス 356"/>
        <xdr:cNvSpPr txBox="1"/>
      </xdr:nvSpPr>
      <xdr:spPr>
        <a:xfrm>
          <a:off x="7594111" y="9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85385</xdr:rowOff>
    </xdr:from>
    <xdr:to>
      <xdr:col>36</xdr:col>
      <xdr:colOff>165100</xdr:colOff>
      <xdr:row>56</xdr:row>
      <xdr:rowOff>15535</xdr:rowOff>
    </xdr:to>
    <xdr:sp textlink="">
      <xdr:nvSpPr>
        <xdr:cNvPr id="358" name="フローチャート: 判断 357"/>
        <xdr:cNvSpPr/>
      </xdr:nvSpPr>
      <xdr:spPr>
        <a:xfrm>
          <a:off x="6921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6662</xdr:rowOff>
    </xdr:from>
    <xdr:ext cx="534377" cy="259045"/>
    <xdr:sp textlink="">
      <xdr:nvSpPr>
        <xdr:cNvPr id="359" name="テキスト ボックス 358"/>
        <xdr:cNvSpPr txBox="1"/>
      </xdr:nvSpPr>
      <xdr:spPr>
        <a:xfrm>
          <a:off x="6705111" y="96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128368</xdr:rowOff>
    </xdr:from>
    <xdr:to>
      <xdr:col>55</xdr:col>
      <xdr:colOff>50800</xdr:colOff>
      <xdr:row>56</xdr:row>
      <xdr:rowOff>58518</xdr:rowOff>
    </xdr:to>
    <xdr:sp textlink="">
      <xdr:nvSpPr>
        <xdr:cNvPr id="365" name="楕円 364"/>
        <xdr:cNvSpPr/>
      </xdr:nvSpPr>
      <xdr:spPr>
        <a:xfrm>
          <a:off x="10426700" y="955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151245</xdr:rowOff>
    </xdr:from>
    <xdr:ext cx="534377" cy="259045"/>
    <xdr:sp textlink="">
      <xdr:nvSpPr>
        <xdr:cNvPr id="366" name="普通建設事業費該当値テキスト"/>
        <xdr:cNvSpPr txBox="1"/>
      </xdr:nvSpPr>
      <xdr:spPr>
        <a:xfrm>
          <a:off x="10528300" y="940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140941</xdr:rowOff>
    </xdr:from>
    <xdr:to>
      <xdr:col>50</xdr:col>
      <xdr:colOff>165100</xdr:colOff>
      <xdr:row>56</xdr:row>
      <xdr:rowOff>71091</xdr:rowOff>
    </xdr:to>
    <xdr:sp textlink="">
      <xdr:nvSpPr>
        <xdr:cNvPr id="367" name="楕円 366"/>
        <xdr:cNvSpPr/>
      </xdr:nvSpPr>
      <xdr:spPr>
        <a:xfrm>
          <a:off x="9588500" y="957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62218</xdr:rowOff>
    </xdr:from>
    <xdr:ext cx="534377" cy="259045"/>
    <xdr:sp textlink="">
      <xdr:nvSpPr>
        <xdr:cNvPr id="368" name="テキスト ボックス 367"/>
        <xdr:cNvSpPr txBox="1"/>
      </xdr:nvSpPr>
      <xdr:spPr>
        <a:xfrm>
          <a:off x="9372111" y="96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152165</xdr:rowOff>
    </xdr:from>
    <xdr:to>
      <xdr:col>46</xdr:col>
      <xdr:colOff>38100</xdr:colOff>
      <xdr:row>56</xdr:row>
      <xdr:rowOff>82315</xdr:rowOff>
    </xdr:to>
    <xdr:sp textlink="">
      <xdr:nvSpPr>
        <xdr:cNvPr id="369" name="楕円 368"/>
        <xdr:cNvSpPr/>
      </xdr:nvSpPr>
      <xdr:spPr>
        <a:xfrm>
          <a:off x="8699500" y="95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73442</xdr:rowOff>
    </xdr:from>
    <xdr:ext cx="534377" cy="259045"/>
    <xdr:sp textlink="">
      <xdr:nvSpPr>
        <xdr:cNvPr id="370" name="テキスト ボックス 369"/>
        <xdr:cNvSpPr txBox="1"/>
      </xdr:nvSpPr>
      <xdr:spPr>
        <a:xfrm>
          <a:off x="8483111" y="967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150325</xdr:rowOff>
    </xdr:from>
    <xdr:to>
      <xdr:col>41</xdr:col>
      <xdr:colOff>101600</xdr:colOff>
      <xdr:row>56</xdr:row>
      <xdr:rowOff>80475</xdr:rowOff>
    </xdr:to>
    <xdr:sp textlink="">
      <xdr:nvSpPr>
        <xdr:cNvPr id="371" name="楕円 370"/>
        <xdr:cNvSpPr/>
      </xdr:nvSpPr>
      <xdr:spPr>
        <a:xfrm>
          <a:off x="7810500" y="95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71602</xdr:rowOff>
    </xdr:from>
    <xdr:ext cx="534377" cy="259045"/>
    <xdr:sp textlink="">
      <xdr:nvSpPr>
        <xdr:cNvPr id="372" name="テキスト ボックス 371"/>
        <xdr:cNvSpPr txBox="1"/>
      </xdr:nvSpPr>
      <xdr:spPr>
        <a:xfrm>
          <a:off x="7594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68092</xdr:rowOff>
    </xdr:from>
    <xdr:to>
      <xdr:col>36</xdr:col>
      <xdr:colOff>165100</xdr:colOff>
      <xdr:row>55</xdr:row>
      <xdr:rowOff>169692</xdr:rowOff>
    </xdr:to>
    <xdr:sp textlink="">
      <xdr:nvSpPr>
        <xdr:cNvPr id="373" name="楕円 372"/>
        <xdr:cNvSpPr/>
      </xdr:nvSpPr>
      <xdr:spPr>
        <a:xfrm>
          <a:off x="6921500" y="949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14769</xdr:rowOff>
    </xdr:from>
    <xdr:ext cx="534377" cy="259045"/>
    <xdr:sp textlink="">
      <xdr:nvSpPr>
        <xdr:cNvPr id="374" name="テキスト ボックス 373"/>
        <xdr:cNvSpPr txBox="1"/>
      </xdr:nvSpPr>
      <xdr:spPr>
        <a:xfrm>
          <a:off x="6705111" y="927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398" name="直線コネクタ 397"/>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textlink="">
      <xdr:nvSpPr>
        <xdr:cNvPr id="401" name="普通建設事業費 （ うち新規整備　）最大値テキスト"/>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2" name="直線コネクタ 401"/>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96368</xdr:rowOff>
    </xdr:from>
    <xdr:to>
      <xdr:col>55</xdr:col>
      <xdr:colOff>0</xdr:colOff>
      <xdr:row>78</xdr:row>
      <xdr:rowOff>103315</xdr:rowOff>
    </xdr:to>
    <xdr:cxnSp macro="">
      <xdr:nvCxnSpPr>
        <xdr:cNvPr id="403" name="直線コネクタ 402"/>
        <xdr:cNvCxnSpPr/>
      </xdr:nvCxnSpPr>
      <xdr:spPr>
        <a:xfrm flipV="1">
          <a:off x="9639300" y="13469468"/>
          <a:ext cx="8382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textlink="">
      <xdr:nvSpPr>
        <xdr:cNvPr id="404" name="普通建設事業費 （ うち新規整備　）平均値テキスト"/>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textlink="">
      <xdr:nvSpPr>
        <xdr:cNvPr id="405" name="フローチャート: 判断 404"/>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162344</xdr:rowOff>
    </xdr:from>
    <xdr:to>
      <xdr:col>50</xdr:col>
      <xdr:colOff>114300</xdr:colOff>
      <xdr:row>78</xdr:row>
      <xdr:rowOff>103315</xdr:rowOff>
    </xdr:to>
    <xdr:cxnSp macro="">
      <xdr:nvCxnSpPr>
        <xdr:cNvPr id="406" name="直線コネクタ 405"/>
        <xdr:cNvCxnSpPr/>
      </xdr:nvCxnSpPr>
      <xdr:spPr>
        <a:xfrm>
          <a:off x="8750300" y="13363994"/>
          <a:ext cx="889000" cy="1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107328</xdr:rowOff>
    </xdr:from>
    <xdr:to>
      <xdr:col>50</xdr:col>
      <xdr:colOff>165100</xdr:colOff>
      <xdr:row>78</xdr:row>
      <xdr:rowOff>37478</xdr:rowOff>
    </xdr:to>
    <xdr:sp textlink="">
      <xdr:nvSpPr>
        <xdr:cNvPr id="407" name="フローチャート: 判断 406"/>
        <xdr:cNvSpPr/>
      </xdr:nvSpPr>
      <xdr:spPr>
        <a:xfrm>
          <a:off x="9588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54005</xdr:rowOff>
    </xdr:from>
    <xdr:ext cx="534377" cy="259045"/>
    <xdr:sp textlink="">
      <xdr:nvSpPr>
        <xdr:cNvPr id="408" name="テキスト ボックス 407"/>
        <xdr:cNvSpPr txBox="1"/>
      </xdr:nvSpPr>
      <xdr:spPr>
        <a:xfrm>
          <a:off x="9372111" y="1308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101397</xdr:rowOff>
    </xdr:from>
    <xdr:to>
      <xdr:col>45</xdr:col>
      <xdr:colOff>177800</xdr:colOff>
      <xdr:row>77</xdr:row>
      <xdr:rowOff>162344</xdr:rowOff>
    </xdr:to>
    <xdr:cxnSp macro="">
      <xdr:nvCxnSpPr>
        <xdr:cNvPr id="409" name="直線コネクタ 408"/>
        <xdr:cNvCxnSpPr/>
      </xdr:nvCxnSpPr>
      <xdr:spPr>
        <a:xfrm>
          <a:off x="7861300" y="13303047"/>
          <a:ext cx="889000" cy="6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121946</xdr:rowOff>
    </xdr:from>
    <xdr:to>
      <xdr:col>46</xdr:col>
      <xdr:colOff>38100</xdr:colOff>
      <xdr:row>78</xdr:row>
      <xdr:rowOff>52096</xdr:rowOff>
    </xdr:to>
    <xdr:sp textlink="">
      <xdr:nvSpPr>
        <xdr:cNvPr id="410" name="フローチャート: 判断 409"/>
        <xdr:cNvSpPr/>
      </xdr:nvSpPr>
      <xdr:spPr>
        <a:xfrm>
          <a:off x="8699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43223</xdr:rowOff>
    </xdr:from>
    <xdr:ext cx="534377" cy="259045"/>
    <xdr:sp textlink="">
      <xdr:nvSpPr>
        <xdr:cNvPr id="411" name="テキスト ボックス 410"/>
        <xdr:cNvSpPr txBox="1"/>
      </xdr:nvSpPr>
      <xdr:spPr>
        <a:xfrm>
          <a:off x="8483111" y="134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100712</xdr:rowOff>
    </xdr:from>
    <xdr:to>
      <xdr:col>41</xdr:col>
      <xdr:colOff>50800</xdr:colOff>
      <xdr:row>77</xdr:row>
      <xdr:rowOff>101397</xdr:rowOff>
    </xdr:to>
    <xdr:cxnSp macro="">
      <xdr:nvCxnSpPr>
        <xdr:cNvPr id="412" name="直線コネクタ 411"/>
        <xdr:cNvCxnSpPr/>
      </xdr:nvCxnSpPr>
      <xdr:spPr>
        <a:xfrm>
          <a:off x="6972300" y="13302362"/>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76112</xdr:rowOff>
    </xdr:from>
    <xdr:to>
      <xdr:col>41</xdr:col>
      <xdr:colOff>101600</xdr:colOff>
      <xdr:row>78</xdr:row>
      <xdr:rowOff>6262</xdr:rowOff>
    </xdr:to>
    <xdr:sp textlink="">
      <xdr:nvSpPr>
        <xdr:cNvPr id="413" name="フローチャート: 判断 412"/>
        <xdr:cNvSpPr/>
      </xdr:nvSpPr>
      <xdr:spPr>
        <a:xfrm>
          <a:off x="7810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168839</xdr:rowOff>
    </xdr:from>
    <xdr:ext cx="534377" cy="259045"/>
    <xdr:sp textlink="">
      <xdr:nvSpPr>
        <xdr:cNvPr id="414" name="テキスト ボックス 413"/>
        <xdr:cNvSpPr txBox="1"/>
      </xdr:nvSpPr>
      <xdr:spPr>
        <a:xfrm>
          <a:off x="7594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108610</xdr:rowOff>
    </xdr:from>
    <xdr:to>
      <xdr:col>36</xdr:col>
      <xdr:colOff>165100</xdr:colOff>
      <xdr:row>78</xdr:row>
      <xdr:rowOff>38760</xdr:rowOff>
    </xdr:to>
    <xdr:sp textlink="">
      <xdr:nvSpPr>
        <xdr:cNvPr id="415" name="フローチャート: 判断 414"/>
        <xdr:cNvSpPr/>
      </xdr:nvSpPr>
      <xdr:spPr>
        <a:xfrm>
          <a:off x="6921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29887</xdr:rowOff>
    </xdr:from>
    <xdr:ext cx="534377" cy="259045"/>
    <xdr:sp textlink="">
      <xdr:nvSpPr>
        <xdr:cNvPr id="416" name="テキスト ボックス 415"/>
        <xdr:cNvSpPr txBox="1"/>
      </xdr:nvSpPr>
      <xdr:spPr>
        <a:xfrm>
          <a:off x="6705111" y="134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45568</xdr:rowOff>
    </xdr:from>
    <xdr:to>
      <xdr:col>55</xdr:col>
      <xdr:colOff>50800</xdr:colOff>
      <xdr:row>78</xdr:row>
      <xdr:rowOff>147168</xdr:rowOff>
    </xdr:to>
    <xdr:sp textlink="">
      <xdr:nvSpPr>
        <xdr:cNvPr id="422" name="楕円 421"/>
        <xdr:cNvSpPr/>
      </xdr:nvSpPr>
      <xdr:spPr>
        <a:xfrm>
          <a:off x="10426700" y="1341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150258</xdr:rowOff>
    </xdr:from>
    <xdr:ext cx="469744" cy="259045"/>
    <xdr:sp textlink="">
      <xdr:nvSpPr>
        <xdr:cNvPr id="423" name="普通建設事業費 （ うち新規整備　）該当値テキスト"/>
        <xdr:cNvSpPr txBox="1"/>
      </xdr:nvSpPr>
      <xdr:spPr>
        <a:xfrm>
          <a:off x="10528300" y="133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52515</xdr:rowOff>
    </xdr:from>
    <xdr:to>
      <xdr:col>50</xdr:col>
      <xdr:colOff>165100</xdr:colOff>
      <xdr:row>78</xdr:row>
      <xdr:rowOff>154115</xdr:rowOff>
    </xdr:to>
    <xdr:sp textlink="">
      <xdr:nvSpPr>
        <xdr:cNvPr id="424" name="楕円 423"/>
        <xdr:cNvSpPr/>
      </xdr:nvSpPr>
      <xdr:spPr>
        <a:xfrm>
          <a:off x="9588500" y="134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145242</xdr:rowOff>
    </xdr:from>
    <xdr:ext cx="469744" cy="259045"/>
    <xdr:sp textlink="">
      <xdr:nvSpPr>
        <xdr:cNvPr id="425" name="テキスト ボックス 424"/>
        <xdr:cNvSpPr txBox="1"/>
      </xdr:nvSpPr>
      <xdr:spPr>
        <a:xfrm>
          <a:off x="9404428" y="1351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111544</xdr:rowOff>
    </xdr:from>
    <xdr:to>
      <xdr:col>46</xdr:col>
      <xdr:colOff>38100</xdr:colOff>
      <xdr:row>78</xdr:row>
      <xdr:rowOff>41694</xdr:rowOff>
    </xdr:to>
    <xdr:sp textlink="">
      <xdr:nvSpPr>
        <xdr:cNvPr id="426" name="楕円 425"/>
        <xdr:cNvSpPr/>
      </xdr:nvSpPr>
      <xdr:spPr>
        <a:xfrm>
          <a:off x="8699500" y="1331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58221</xdr:rowOff>
    </xdr:from>
    <xdr:ext cx="534377" cy="259045"/>
    <xdr:sp textlink="">
      <xdr:nvSpPr>
        <xdr:cNvPr id="427" name="テキスト ボックス 426"/>
        <xdr:cNvSpPr txBox="1"/>
      </xdr:nvSpPr>
      <xdr:spPr>
        <a:xfrm>
          <a:off x="8483111" y="1308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50597</xdr:rowOff>
    </xdr:from>
    <xdr:to>
      <xdr:col>41</xdr:col>
      <xdr:colOff>101600</xdr:colOff>
      <xdr:row>77</xdr:row>
      <xdr:rowOff>152197</xdr:rowOff>
    </xdr:to>
    <xdr:sp textlink="">
      <xdr:nvSpPr>
        <xdr:cNvPr id="428" name="楕円 427"/>
        <xdr:cNvSpPr/>
      </xdr:nvSpPr>
      <xdr:spPr>
        <a:xfrm>
          <a:off x="7810500" y="1325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168724</xdr:rowOff>
    </xdr:from>
    <xdr:ext cx="534377" cy="259045"/>
    <xdr:sp textlink="">
      <xdr:nvSpPr>
        <xdr:cNvPr id="429" name="テキスト ボックス 428"/>
        <xdr:cNvSpPr txBox="1"/>
      </xdr:nvSpPr>
      <xdr:spPr>
        <a:xfrm>
          <a:off x="7594111" y="1302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49912</xdr:rowOff>
    </xdr:from>
    <xdr:to>
      <xdr:col>36</xdr:col>
      <xdr:colOff>165100</xdr:colOff>
      <xdr:row>77</xdr:row>
      <xdr:rowOff>151512</xdr:rowOff>
    </xdr:to>
    <xdr:sp textlink="">
      <xdr:nvSpPr>
        <xdr:cNvPr id="430" name="楕円 429"/>
        <xdr:cNvSpPr/>
      </xdr:nvSpPr>
      <xdr:spPr>
        <a:xfrm>
          <a:off x="6921500" y="1325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168039</xdr:rowOff>
    </xdr:from>
    <xdr:ext cx="534377" cy="259045"/>
    <xdr:sp textlink="">
      <xdr:nvSpPr>
        <xdr:cNvPr id="431" name="テキスト ボックス 430"/>
        <xdr:cNvSpPr txBox="1"/>
      </xdr:nvSpPr>
      <xdr:spPr>
        <a:xfrm>
          <a:off x="6705111" y="1302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5" name="直線コネクタ 454"/>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textlink="">
      <xdr:nvSpPr>
        <xdr:cNvPr id="456" name="普通建設事業費 （ うち更新整備　）最小値テキスト"/>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57" name="直線コネクタ 456"/>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textlink="">
      <xdr:nvSpPr>
        <xdr:cNvPr id="458" name="普通建設事業費 （ うち更新整備　）最大値テキスト"/>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59" name="直線コネクタ 458"/>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165024</xdr:rowOff>
    </xdr:from>
    <xdr:to>
      <xdr:col>55</xdr:col>
      <xdr:colOff>0</xdr:colOff>
      <xdr:row>96</xdr:row>
      <xdr:rowOff>48489</xdr:rowOff>
    </xdr:to>
    <xdr:cxnSp macro="">
      <xdr:nvCxnSpPr>
        <xdr:cNvPr id="460" name="直線コネクタ 459"/>
        <xdr:cNvCxnSpPr/>
      </xdr:nvCxnSpPr>
      <xdr:spPr>
        <a:xfrm flipV="1">
          <a:off x="9639300" y="16452774"/>
          <a:ext cx="838200" cy="5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76077</xdr:rowOff>
    </xdr:from>
    <xdr:ext cx="534377" cy="259045"/>
    <xdr:sp textlink="">
      <xdr:nvSpPr>
        <xdr:cNvPr id="461" name="普通建設事業費 （ うち更新整備　）平均値テキスト"/>
        <xdr:cNvSpPr txBox="1"/>
      </xdr:nvSpPr>
      <xdr:spPr>
        <a:xfrm>
          <a:off x="10528300" y="16535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textlink="">
      <xdr:nvSpPr>
        <xdr:cNvPr id="462" name="フローチャート: 判断 461"/>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48489</xdr:rowOff>
    </xdr:from>
    <xdr:to>
      <xdr:col>50</xdr:col>
      <xdr:colOff>114300</xdr:colOff>
      <xdr:row>96</xdr:row>
      <xdr:rowOff>167069</xdr:rowOff>
    </xdr:to>
    <xdr:cxnSp macro="">
      <xdr:nvCxnSpPr>
        <xdr:cNvPr id="463" name="直線コネクタ 462"/>
        <xdr:cNvCxnSpPr/>
      </xdr:nvCxnSpPr>
      <xdr:spPr>
        <a:xfrm flipV="1">
          <a:off x="8750300" y="16507689"/>
          <a:ext cx="889000" cy="11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textlink="">
      <xdr:nvSpPr>
        <xdr:cNvPr id="464" name="フローチャート: 判断 463"/>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108563</xdr:rowOff>
    </xdr:from>
    <xdr:ext cx="534377" cy="259045"/>
    <xdr:sp textlink="">
      <xdr:nvSpPr>
        <xdr:cNvPr id="465" name="テキスト ボックス 464"/>
        <xdr:cNvSpPr txBox="1"/>
      </xdr:nvSpPr>
      <xdr:spPr>
        <a:xfrm>
          <a:off x="9372111" y="162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167069</xdr:rowOff>
    </xdr:from>
    <xdr:to>
      <xdr:col>45</xdr:col>
      <xdr:colOff>177800</xdr:colOff>
      <xdr:row>97</xdr:row>
      <xdr:rowOff>57989</xdr:rowOff>
    </xdr:to>
    <xdr:cxnSp macro="">
      <xdr:nvCxnSpPr>
        <xdr:cNvPr id="466" name="直線コネクタ 465"/>
        <xdr:cNvCxnSpPr/>
      </xdr:nvCxnSpPr>
      <xdr:spPr>
        <a:xfrm flipV="1">
          <a:off x="7861300" y="16626269"/>
          <a:ext cx="889000" cy="6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textlink="">
      <xdr:nvSpPr>
        <xdr:cNvPr id="467" name="フローチャート: 判断 466"/>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114940</xdr:rowOff>
    </xdr:from>
    <xdr:ext cx="534377" cy="259045"/>
    <xdr:sp textlink="">
      <xdr:nvSpPr>
        <xdr:cNvPr id="468" name="テキスト ボックス 467"/>
        <xdr:cNvSpPr txBox="1"/>
      </xdr:nvSpPr>
      <xdr:spPr>
        <a:xfrm>
          <a:off x="8483111" y="162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57989</xdr:rowOff>
    </xdr:from>
    <xdr:to>
      <xdr:col>41</xdr:col>
      <xdr:colOff>50800</xdr:colOff>
      <xdr:row>97</xdr:row>
      <xdr:rowOff>63881</xdr:rowOff>
    </xdr:to>
    <xdr:cxnSp macro="">
      <xdr:nvCxnSpPr>
        <xdr:cNvPr id="469" name="直線コネクタ 468"/>
        <xdr:cNvCxnSpPr/>
      </xdr:nvCxnSpPr>
      <xdr:spPr>
        <a:xfrm flipV="1">
          <a:off x="6972300" y="16688639"/>
          <a:ext cx="889000" cy="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textlink="">
      <xdr:nvSpPr>
        <xdr:cNvPr id="470" name="フローチャート: 判断 469"/>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158208</xdr:rowOff>
    </xdr:from>
    <xdr:ext cx="534377" cy="259045"/>
    <xdr:sp textlink="">
      <xdr:nvSpPr>
        <xdr:cNvPr id="471" name="テキスト ボックス 470"/>
        <xdr:cNvSpPr txBox="1"/>
      </xdr:nvSpPr>
      <xdr:spPr>
        <a:xfrm>
          <a:off x="7594111" y="162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textlink="">
      <xdr:nvSpPr>
        <xdr:cNvPr id="472" name="フローチャート: 判断 471"/>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131793</xdr:rowOff>
    </xdr:from>
    <xdr:ext cx="534377" cy="259045"/>
    <xdr:sp textlink="">
      <xdr:nvSpPr>
        <xdr:cNvPr id="473" name="テキスト ボックス 472"/>
        <xdr:cNvSpPr txBox="1"/>
      </xdr:nvSpPr>
      <xdr:spPr>
        <a:xfrm>
          <a:off x="6705111" y="1624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114224</xdr:rowOff>
    </xdr:from>
    <xdr:to>
      <xdr:col>55</xdr:col>
      <xdr:colOff>50800</xdr:colOff>
      <xdr:row>96</xdr:row>
      <xdr:rowOff>44374</xdr:rowOff>
    </xdr:to>
    <xdr:sp textlink="">
      <xdr:nvSpPr>
        <xdr:cNvPr id="479" name="楕円 478"/>
        <xdr:cNvSpPr/>
      </xdr:nvSpPr>
      <xdr:spPr>
        <a:xfrm>
          <a:off x="10426700" y="1640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137101</xdr:rowOff>
    </xdr:from>
    <xdr:ext cx="534377" cy="259045"/>
    <xdr:sp textlink="">
      <xdr:nvSpPr>
        <xdr:cNvPr id="480" name="普通建設事業費 （ うち更新整備　）該当値テキスト"/>
        <xdr:cNvSpPr txBox="1"/>
      </xdr:nvSpPr>
      <xdr:spPr>
        <a:xfrm>
          <a:off x="10528300" y="1625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169139</xdr:rowOff>
    </xdr:from>
    <xdr:to>
      <xdr:col>50</xdr:col>
      <xdr:colOff>165100</xdr:colOff>
      <xdr:row>96</xdr:row>
      <xdr:rowOff>99289</xdr:rowOff>
    </xdr:to>
    <xdr:sp textlink="">
      <xdr:nvSpPr>
        <xdr:cNvPr id="481" name="楕円 480"/>
        <xdr:cNvSpPr/>
      </xdr:nvSpPr>
      <xdr:spPr>
        <a:xfrm>
          <a:off x="9588500" y="1645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90416</xdr:rowOff>
    </xdr:from>
    <xdr:ext cx="534377" cy="259045"/>
    <xdr:sp textlink="">
      <xdr:nvSpPr>
        <xdr:cNvPr id="482" name="テキスト ボックス 481"/>
        <xdr:cNvSpPr txBox="1"/>
      </xdr:nvSpPr>
      <xdr:spPr>
        <a:xfrm>
          <a:off x="9372111" y="165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116269</xdr:rowOff>
    </xdr:from>
    <xdr:to>
      <xdr:col>46</xdr:col>
      <xdr:colOff>38100</xdr:colOff>
      <xdr:row>97</xdr:row>
      <xdr:rowOff>46419</xdr:rowOff>
    </xdr:to>
    <xdr:sp textlink="">
      <xdr:nvSpPr>
        <xdr:cNvPr id="483" name="楕円 482"/>
        <xdr:cNvSpPr/>
      </xdr:nvSpPr>
      <xdr:spPr>
        <a:xfrm>
          <a:off x="8699500" y="1657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37546</xdr:rowOff>
    </xdr:from>
    <xdr:ext cx="534377" cy="259045"/>
    <xdr:sp textlink="">
      <xdr:nvSpPr>
        <xdr:cNvPr id="484" name="テキスト ボックス 483"/>
        <xdr:cNvSpPr txBox="1"/>
      </xdr:nvSpPr>
      <xdr:spPr>
        <a:xfrm>
          <a:off x="8483111" y="1666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7189</xdr:rowOff>
    </xdr:from>
    <xdr:to>
      <xdr:col>41</xdr:col>
      <xdr:colOff>101600</xdr:colOff>
      <xdr:row>97</xdr:row>
      <xdr:rowOff>108789</xdr:rowOff>
    </xdr:to>
    <xdr:sp textlink="">
      <xdr:nvSpPr>
        <xdr:cNvPr id="485" name="楕円 484"/>
        <xdr:cNvSpPr/>
      </xdr:nvSpPr>
      <xdr:spPr>
        <a:xfrm>
          <a:off x="7810500" y="1663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99916</xdr:rowOff>
    </xdr:from>
    <xdr:ext cx="534377" cy="259045"/>
    <xdr:sp textlink="">
      <xdr:nvSpPr>
        <xdr:cNvPr id="486" name="テキスト ボックス 485"/>
        <xdr:cNvSpPr txBox="1"/>
      </xdr:nvSpPr>
      <xdr:spPr>
        <a:xfrm>
          <a:off x="7594111" y="1673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13081</xdr:rowOff>
    </xdr:from>
    <xdr:to>
      <xdr:col>36</xdr:col>
      <xdr:colOff>165100</xdr:colOff>
      <xdr:row>97</xdr:row>
      <xdr:rowOff>114681</xdr:rowOff>
    </xdr:to>
    <xdr:sp textlink="">
      <xdr:nvSpPr>
        <xdr:cNvPr id="487" name="楕円 486"/>
        <xdr:cNvSpPr/>
      </xdr:nvSpPr>
      <xdr:spPr>
        <a:xfrm>
          <a:off x="6921500" y="166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105808</xdr:rowOff>
    </xdr:from>
    <xdr:ext cx="534377" cy="259045"/>
    <xdr:sp textlink="">
      <xdr:nvSpPr>
        <xdr:cNvPr id="488" name="テキスト ボックス 487"/>
        <xdr:cNvSpPr txBox="1"/>
      </xdr:nvSpPr>
      <xdr:spPr>
        <a:xfrm>
          <a:off x="6705111" y="1673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2" name="直線コネクタ 511"/>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textlink="">
      <xdr:nvSpPr>
        <xdr:cNvPr id="515" name="災害復旧事業費最大値テキスト"/>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6" name="直線コネクタ 515"/>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113982</xdr:rowOff>
    </xdr:from>
    <xdr:to>
      <xdr:col>85</xdr:col>
      <xdr:colOff>127000</xdr:colOff>
      <xdr:row>38</xdr:row>
      <xdr:rowOff>116574</xdr:rowOff>
    </xdr:to>
    <xdr:cxnSp macro="">
      <xdr:nvCxnSpPr>
        <xdr:cNvPr id="517" name="直線コネクタ 516"/>
        <xdr:cNvCxnSpPr/>
      </xdr:nvCxnSpPr>
      <xdr:spPr>
        <a:xfrm>
          <a:off x="15481300" y="6629082"/>
          <a:ext cx="8382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52240</xdr:rowOff>
    </xdr:from>
    <xdr:ext cx="469744" cy="259045"/>
    <xdr:sp textlink="">
      <xdr:nvSpPr>
        <xdr:cNvPr id="518" name="災害復旧事業費平均値テキスト"/>
        <xdr:cNvSpPr txBox="1"/>
      </xdr:nvSpPr>
      <xdr:spPr>
        <a:xfrm>
          <a:off x="16370300" y="6567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textlink="">
      <xdr:nvSpPr>
        <xdr:cNvPr id="519" name="フローチャート: 判断 518"/>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113982</xdr:rowOff>
    </xdr:from>
    <xdr:to>
      <xdr:col>81</xdr:col>
      <xdr:colOff>50800</xdr:colOff>
      <xdr:row>38</xdr:row>
      <xdr:rowOff>151320</xdr:rowOff>
    </xdr:to>
    <xdr:cxnSp macro="">
      <xdr:nvCxnSpPr>
        <xdr:cNvPr id="520" name="直線コネクタ 519"/>
        <xdr:cNvCxnSpPr/>
      </xdr:nvCxnSpPr>
      <xdr:spPr>
        <a:xfrm flipV="1">
          <a:off x="14592300" y="6629082"/>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39713</xdr:rowOff>
    </xdr:from>
    <xdr:to>
      <xdr:col>81</xdr:col>
      <xdr:colOff>101600</xdr:colOff>
      <xdr:row>37</xdr:row>
      <xdr:rowOff>141313</xdr:rowOff>
    </xdr:to>
    <xdr:sp textlink="">
      <xdr:nvSpPr>
        <xdr:cNvPr id="521" name="フローチャート: 判断 520"/>
        <xdr:cNvSpPr/>
      </xdr:nvSpPr>
      <xdr:spPr>
        <a:xfrm>
          <a:off x="15430500" y="638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157840</xdr:rowOff>
    </xdr:from>
    <xdr:ext cx="469744" cy="259045"/>
    <xdr:sp textlink="">
      <xdr:nvSpPr>
        <xdr:cNvPr id="522" name="テキスト ボックス 521"/>
        <xdr:cNvSpPr txBox="1"/>
      </xdr:nvSpPr>
      <xdr:spPr>
        <a:xfrm>
          <a:off x="15246428" y="615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21209</xdr:rowOff>
    </xdr:from>
    <xdr:to>
      <xdr:col>76</xdr:col>
      <xdr:colOff>114300</xdr:colOff>
      <xdr:row>38</xdr:row>
      <xdr:rowOff>151320</xdr:rowOff>
    </xdr:to>
    <xdr:cxnSp macro="">
      <xdr:nvCxnSpPr>
        <xdr:cNvPr id="523" name="直線コネクタ 522"/>
        <xdr:cNvCxnSpPr/>
      </xdr:nvCxnSpPr>
      <xdr:spPr>
        <a:xfrm>
          <a:off x="13703300" y="6364859"/>
          <a:ext cx="889000" cy="30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40932</xdr:rowOff>
    </xdr:from>
    <xdr:to>
      <xdr:col>76</xdr:col>
      <xdr:colOff>165100</xdr:colOff>
      <xdr:row>37</xdr:row>
      <xdr:rowOff>142532</xdr:rowOff>
    </xdr:to>
    <xdr:sp textlink="">
      <xdr:nvSpPr>
        <xdr:cNvPr id="524" name="フローチャート: 判断 523"/>
        <xdr:cNvSpPr/>
      </xdr:nvSpPr>
      <xdr:spPr>
        <a:xfrm>
          <a:off x="14541500" y="638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159059</xdr:rowOff>
    </xdr:from>
    <xdr:ext cx="469744" cy="259045"/>
    <xdr:sp textlink="">
      <xdr:nvSpPr>
        <xdr:cNvPr id="525" name="テキスト ボックス 524"/>
        <xdr:cNvSpPr txBox="1"/>
      </xdr:nvSpPr>
      <xdr:spPr>
        <a:xfrm>
          <a:off x="14357428" y="615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21209</xdr:rowOff>
    </xdr:from>
    <xdr:to>
      <xdr:col>71</xdr:col>
      <xdr:colOff>177800</xdr:colOff>
      <xdr:row>38</xdr:row>
      <xdr:rowOff>1130</xdr:rowOff>
    </xdr:to>
    <xdr:cxnSp macro="">
      <xdr:nvCxnSpPr>
        <xdr:cNvPr id="526" name="直線コネクタ 525"/>
        <xdr:cNvCxnSpPr/>
      </xdr:nvCxnSpPr>
      <xdr:spPr>
        <a:xfrm flipV="1">
          <a:off x="12814300" y="6364859"/>
          <a:ext cx="889000" cy="15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112217</xdr:rowOff>
    </xdr:from>
    <xdr:to>
      <xdr:col>72</xdr:col>
      <xdr:colOff>38100</xdr:colOff>
      <xdr:row>38</xdr:row>
      <xdr:rowOff>42367</xdr:rowOff>
    </xdr:to>
    <xdr:sp textlink="">
      <xdr:nvSpPr>
        <xdr:cNvPr id="527" name="フローチャート: 判断 526"/>
        <xdr:cNvSpPr/>
      </xdr:nvSpPr>
      <xdr:spPr>
        <a:xfrm>
          <a:off x="13652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33494</xdr:rowOff>
    </xdr:from>
    <xdr:ext cx="469744" cy="259045"/>
    <xdr:sp textlink="">
      <xdr:nvSpPr>
        <xdr:cNvPr id="528" name="テキスト ボックス 527"/>
        <xdr:cNvSpPr txBox="1"/>
      </xdr:nvSpPr>
      <xdr:spPr>
        <a:xfrm>
          <a:off x="13468428" y="6548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24549</xdr:rowOff>
    </xdr:from>
    <xdr:to>
      <xdr:col>67</xdr:col>
      <xdr:colOff>101600</xdr:colOff>
      <xdr:row>38</xdr:row>
      <xdr:rowOff>126149</xdr:rowOff>
    </xdr:to>
    <xdr:sp textlink="">
      <xdr:nvSpPr>
        <xdr:cNvPr id="529" name="フローチャート: 判断 528"/>
        <xdr:cNvSpPr/>
      </xdr:nvSpPr>
      <xdr:spPr>
        <a:xfrm>
          <a:off x="12763500" y="653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117276</xdr:rowOff>
    </xdr:from>
    <xdr:ext cx="469744" cy="259045"/>
    <xdr:sp textlink="">
      <xdr:nvSpPr>
        <xdr:cNvPr id="530" name="テキスト ボックス 529"/>
        <xdr:cNvSpPr txBox="1"/>
      </xdr:nvSpPr>
      <xdr:spPr>
        <a:xfrm>
          <a:off x="12579428" y="663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65774</xdr:rowOff>
    </xdr:from>
    <xdr:to>
      <xdr:col>85</xdr:col>
      <xdr:colOff>177800</xdr:colOff>
      <xdr:row>38</xdr:row>
      <xdr:rowOff>167374</xdr:rowOff>
    </xdr:to>
    <xdr:sp textlink="">
      <xdr:nvSpPr>
        <xdr:cNvPr id="536" name="楕円 535"/>
        <xdr:cNvSpPr/>
      </xdr:nvSpPr>
      <xdr:spPr>
        <a:xfrm>
          <a:off x="16268700" y="658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25150</xdr:rowOff>
    </xdr:from>
    <xdr:ext cx="469744" cy="259045"/>
    <xdr:sp textlink="">
      <xdr:nvSpPr>
        <xdr:cNvPr id="537" name="災害復旧事業費該当値テキスト"/>
        <xdr:cNvSpPr txBox="1"/>
      </xdr:nvSpPr>
      <xdr:spPr>
        <a:xfrm>
          <a:off x="16370300" y="636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63182</xdr:rowOff>
    </xdr:from>
    <xdr:to>
      <xdr:col>81</xdr:col>
      <xdr:colOff>101600</xdr:colOff>
      <xdr:row>38</xdr:row>
      <xdr:rowOff>164782</xdr:rowOff>
    </xdr:to>
    <xdr:sp textlink="">
      <xdr:nvSpPr>
        <xdr:cNvPr id="538" name="楕円 537"/>
        <xdr:cNvSpPr/>
      </xdr:nvSpPr>
      <xdr:spPr>
        <a:xfrm>
          <a:off x="15430500" y="657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155909</xdr:rowOff>
    </xdr:from>
    <xdr:ext cx="469744" cy="259045"/>
    <xdr:sp textlink="">
      <xdr:nvSpPr>
        <xdr:cNvPr id="539" name="テキスト ボックス 538"/>
        <xdr:cNvSpPr txBox="1"/>
      </xdr:nvSpPr>
      <xdr:spPr>
        <a:xfrm>
          <a:off x="15246428" y="667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100520</xdr:rowOff>
    </xdr:from>
    <xdr:to>
      <xdr:col>76</xdr:col>
      <xdr:colOff>165100</xdr:colOff>
      <xdr:row>39</xdr:row>
      <xdr:rowOff>30670</xdr:rowOff>
    </xdr:to>
    <xdr:sp textlink="">
      <xdr:nvSpPr>
        <xdr:cNvPr id="540" name="楕円 539"/>
        <xdr:cNvSpPr/>
      </xdr:nvSpPr>
      <xdr:spPr>
        <a:xfrm>
          <a:off x="14541500" y="66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21797</xdr:rowOff>
    </xdr:from>
    <xdr:ext cx="469744" cy="259045"/>
    <xdr:sp textlink="">
      <xdr:nvSpPr>
        <xdr:cNvPr id="541" name="テキスト ボックス 540"/>
        <xdr:cNvSpPr txBox="1"/>
      </xdr:nvSpPr>
      <xdr:spPr>
        <a:xfrm>
          <a:off x="14357428" y="67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141859</xdr:rowOff>
    </xdr:from>
    <xdr:to>
      <xdr:col>72</xdr:col>
      <xdr:colOff>38100</xdr:colOff>
      <xdr:row>37</xdr:row>
      <xdr:rowOff>72009</xdr:rowOff>
    </xdr:to>
    <xdr:sp textlink="">
      <xdr:nvSpPr>
        <xdr:cNvPr id="542" name="楕円 541"/>
        <xdr:cNvSpPr/>
      </xdr:nvSpPr>
      <xdr:spPr>
        <a:xfrm>
          <a:off x="13652500" y="631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88536</xdr:rowOff>
    </xdr:from>
    <xdr:ext cx="469744" cy="259045"/>
    <xdr:sp textlink="">
      <xdr:nvSpPr>
        <xdr:cNvPr id="543" name="テキスト ボックス 542"/>
        <xdr:cNvSpPr txBox="1"/>
      </xdr:nvSpPr>
      <xdr:spPr>
        <a:xfrm>
          <a:off x="1346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121780</xdr:rowOff>
    </xdr:from>
    <xdr:to>
      <xdr:col>67</xdr:col>
      <xdr:colOff>101600</xdr:colOff>
      <xdr:row>38</xdr:row>
      <xdr:rowOff>51930</xdr:rowOff>
    </xdr:to>
    <xdr:sp textlink="">
      <xdr:nvSpPr>
        <xdr:cNvPr id="544" name="楕円 543"/>
        <xdr:cNvSpPr/>
      </xdr:nvSpPr>
      <xdr:spPr>
        <a:xfrm>
          <a:off x="12763500" y="64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68457</xdr:rowOff>
    </xdr:from>
    <xdr:ext cx="469744" cy="259045"/>
    <xdr:sp textlink="">
      <xdr:nvSpPr>
        <xdr:cNvPr id="545" name="テキスト ボックス 544"/>
        <xdr:cNvSpPr txBox="1"/>
      </xdr:nvSpPr>
      <xdr:spPr>
        <a:xfrm>
          <a:off x="12579428" y="624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0" name="直線コネクタ 619"/>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textlink="">
      <xdr:nvSpPr>
        <xdr:cNvPr id="621" name="公債費最小値テキスト"/>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2" name="直線コネクタ 621"/>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textlink="">
      <xdr:nvSpPr>
        <xdr:cNvPr id="623" name="公債費最大値テキスト"/>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4" name="直線コネクタ 623"/>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146754</xdr:rowOff>
    </xdr:from>
    <xdr:to>
      <xdr:col>85</xdr:col>
      <xdr:colOff>127000</xdr:colOff>
      <xdr:row>74</xdr:row>
      <xdr:rowOff>4956</xdr:rowOff>
    </xdr:to>
    <xdr:cxnSp macro="">
      <xdr:nvCxnSpPr>
        <xdr:cNvPr id="625" name="直線コネクタ 624"/>
        <xdr:cNvCxnSpPr/>
      </xdr:nvCxnSpPr>
      <xdr:spPr>
        <a:xfrm>
          <a:off x="15481300" y="12662604"/>
          <a:ext cx="838200" cy="2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2307</xdr:rowOff>
    </xdr:from>
    <xdr:ext cx="534377" cy="259045"/>
    <xdr:sp textlink="">
      <xdr:nvSpPr>
        <xdr:cNvPr id="626" name="公債費平均値テキスト"/>
        <xdr:cNvSpPr txBox="1"/>
      </xdr:nvSpPr>
      <xdr:spPr>
        <a:xfrm>
          <a:off x="16370300" y="12861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textlink="">
      <xdr:nvSpPr>
        <xdr:cNvPr id="627" name="フローチャート: 判断 626"/>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115925</xdr:rowOff>
    </xdr:from>
    <xdr:to>
      <xdr:col>81</xdr:col>
      <xdr:colOff>50800</xdr:colOff>
      <xdr:row>73</xdr:row>
      <xdr:rowOff>146754</xdr:rowOff>
    </xdr:to>
    <xdr:cxnSp macro="">
      <xdr:nvCxnSpPr>
        <xdr:cNvPr id="628" name="直線コネクタ 627"/>
        <xdr:cNvCxnSpPr/>
      </xdr:nvCxnSpPr>
      <xdr:spPr>
        <a:xfrm>
          <a:off x="14592300" y="12631775"/>
          <a:ext cx="889000" cy="3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9674</xdr:rowOff>
    </xdr:from>
    <xdr:to>
      <xdr:col>81</xdr:col>
      <xdr:colOff>101600</xdr:colOff>
      <xdr:row>74</xdr:row>
      <xdr:rowOff>111274</xdr:rowOff>
    </xdr:to>
    <xdr:sp textlink="">
      <xdr:nvSpPr>
        <xdr:cNvPr id="629" name="フローチャート: 判断 628"/>
        <xdr:cNvSpPr/>
      </xdr:nvSpPr>
      <xdr:spPr>
        <a:xfrm>
          <a:off x="15430500" y="126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102401</xdr:rowOff>
    </xdr:from>
    <xdr:ext cx="534377" cy="259045"/>
    <xdr:sp textlink="">
      <xdr:nvSpPr>
        <xdr:cNvPr id="630" name="テキスト ボックス 629"/>
        <xdr:cNvSpPr txBox="1"/>
      </xdr:nvSpPr>
      <xdr:spPr>
        <a:xfrm>
          <a:off x="15214111" y="1278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115925</xdr:rowOff>
    </xdr:from>
    <xdr:to>
      <xdr:col>76</xdr:col>
      <xdr:colOff>114300</xdr:colOff>
      <xdr:row>73</xdr:row>
      <xdr:rowOff>130229</xdr:rowOff>
    </xdr:to>
    <xdr:cxnSp macro="">
      <xdr:nvCxnSpPr>
        <xdr:cNvPr id="631" name="直線コネクタ 630"/>
        <xdr:cNvCxnSpPr/>
      </xdr:nvCxnSpPr>
      <xdr:spPr>
        <a:xfrm flipV="1">
          <a:off x="13703300" y="12631775"/>
          <a:ext cx="889000" cy="1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14572</xdr:rowOff>
    </xdr:from>
    <xdr:to>
      <xdr:col>76</xdr:col>
      <xdr:colOff>165100</xdr:colOff>
      <xdr:row>74</xdr:row>
      <xdr:rowOff>116172</xdr:rowOff>
    </xdr:to>
    <xdr:sp textlink="">
      <xdr:nvSpPr>
        <xdr:cNvPr id="632" name="フローチャート: 判断 631"/>
        <xdr:cNvSpPr/>
      </xdr:nvSpPr>
      <xdr:spPr>
        <a:xfrm>
          <a:off x="14541500" y="127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107299</xdr:rowOff>
    </xdr:from>
    <xdr:ext cx="534377" cy="259045"/>
    <xdr:sp textlink="">
      <xdr:nvSpPr>
        <xdr:cNvPr id="633" name="テキスト ボックス 632"/>
        <xdr:cNvSpPr txBox="1"/>
      </xdr:nvSpPr>
      <xdr:spPr>
        <a:xfrm>
          <a:off x="14325111" y="1279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82615</xdr:rowOff>
    </xdr:from>
    <xdr:to>
      <xdr:col>71</xdr:col>
      <xdr:colOff>177800</xdr:colOff>
      <xdr:row>73</xdr:row>
      <xdr:rowOff>130229</xdr:rowOff>
    </xdr:to>
    <xdr:cxnSp macro="">
      <xdr:nvCxnSpPr>
        <xdr:cNvPr id="634" name="直線コネクタ 633"/>
        <xdr:cNvCxnSpPr/>
      </xdr:nvCxnSpPr>
      <xdr:spPr>
        <a:xfrm>
          <a:off x="12814300" y="12598465"/>
          <a:ext cx="889000" cy="4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20042</xdr:rowOff>
    </xdr:from>
    <xdr:to>
      <xdr:col>72</xdr:col>
      <xdr:colOff>38100</xdr:colOff>
      <xdr:row>74</xdr:row>
      <xdr:rowOff>121642</xdr:rowOff>
    </xdr:to>
    <xdr:sp textlink="">
      <xdr:nvSpPr>
        <xdr:cNvPr id="635" name="フローチャート: 判断 634"/>
        <xdr:cNvSpPr/>
      </xdr:nvSpPr>
      <xdr:spPr>
        <a:xfrm>
          <a:off x="13652500" y="1270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112769</xdr:rowOff>
    </xdr:from>
    <xdr:ext cx="534377" cy="259045"/>
    <xdr:sp textlink="">
      <xdr:nvSpPr>
        <xdr:cNvPr id="636" name="テキスト ボックス 635"/>
        <xdr:cNvSpPr txBox="1"/>
      </xdr:nvSpPr>
      <xdr:spPr>
        <a:xfrm>
          <a:off x="13436111" y="1280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3991</xdr:rowOff>
    </xdr:from>
    <xdr:to>
      <xdr:col>67</xdr:col>
      <xdr:colOff>101600</xdr:colOff>
      <xdr:row>74</xdr:row>
      <xdr:rowOff>105591</xdr:rowOff>
    </xdr:to>
    <xdr:sp textlink="">
      <xdr:nvSpPr>
        <xdr:cNvPr id="637" name="フローチャート: 判断 636"/>
        <xdr:cNvSpPr/>
      </xdr:nvSpPr>
      <xdr:spPr>
        <a:xfrm>
          <a:off x="12763500" y="1269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96718</xdr:rowOff>
    </xdr:from>
    <xdr:ext cx="534377" cy="259045"/>
    <xdr:sp textlink="">
      <xdr:nvSpPr>
        <xdr:cNvPr id="638" name="テキスト ボックス 637"/>
        <xdr:cNvSpPr txBox="1"/>
      </xdr:nvSpPr>
      <xdr:spPr>
        <a:xfrm>
          <a:off x="12547111" y="1278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125606</xdr:rowOff>
    </xdr:from>
    <xdr:to>
      <xdr:col>85</xdr:col>
      <xdr:colOff>177800</xdr:colOff>
      <xdr:row>74</xdr:row>
      <xdr:rowOff>55756</xdr:rowOff>
    </xdr:to>
    <xdr:sp textlink="">
      <xdr:nvSpPr>
        <xdr:cNvPr id="644" name="楕円 643"/>
        <xdr:cNvSpPr/>
      </xdr:nvSpPr>
      <xdr:spPr>
        <a:xfrm>
          <a:off x="16268700" y="1264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148483</xdr:rowOff>
    </xdr:from>
    <xdr:ext cx="534377" cy="259045"/>
    <xdr:sp textlink="">
      <xdr:nvSpPr>
        <xdr:cNvPr id="645" name="公債費該当値テキスト"/>
        <xdr:cNvSpPr txBox="1"/>
      </xdr:nvSpPr>
      <xdr:spPr>
        <a:xfrm>
          <a:off x="16370300" y="1249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95954</xdr:rowOff>
    </xdr:from>
    <xdr:to>
      <xdr:col>81</xdr:col>
      <xdr:colOff>101600</xdr:colOff>
      <xdr:row>74</xdr:row>
      <xdr:rowOff>26104</xdr:rowOff>
    </xdr:to>
    <xdr:sp textlink="">
      <xdr:nvSpPr>
        <xdr:cNvPr id="646" name="楕円 645"/>
        <xdr:cNvSpPr/>
      </xdr:nvSpPr>
      <xdr:spPr>
        <a:xfrm>
          <a:off x="15430500" y="1261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42631</xdr:rowOff>
    </xdr:from>
    <xdr:ext cx="534377" cy="259045"/>
    <xdr:sp textlink="">
      <xdr:nvSpPr>
        <xdr:cNvPr id="647" name="テキスト ボックス 646"/>
        <xdr:cNvSpPr txBox="1"/>
      </xdr:nvSpPr>
      <xdr:spPr>
        <a:xfrm>
          <a:off x="15214111" y="1238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65125</xdr:rowOff>
    </xdr:from>
    <xdr:to>
      <xdr:col>76</xdr:col>
      <xdr:colOff>165100</xdr:colOff>
      <xdr:row>73</xdr:row>
      <xdr:rowOff>166725</xdr:rowOff>
    </xdr:to>
    <xdr:sp textlink="">
      <xdr:nvSpPr>
        <xdr:cNvPr id="648" name="楕円 647"/>
        <xdr:cNvSpPr/>
      </xdr:nvSpPr>
      <xdr:spPr>
        <a:xfrm>
          <a:off x="14541500" y="1258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11802</xdr:rowOff>
    </xdr:from>
    <xdr:ext cx="534377" cy="259045"/>
    <xdr:sp textlink="">
      <xdr:nvSpPr>
        <xdr:cNvPr id="649" name="テキスト ボックス 648"/>
        <xdr:cNvSpPr txBox="1"/>
      </xdr:nvSpPr>
      <xdr:spPr>
        <a:xfrm>
          <a:off x="14325111" y="123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79429</xdr:rowOff>
    </xdr:from>
    <xdr:to>
      <xdr:col>72</xdr:col>
      <xdr:colOff>38100</xdr:colOff>
      <xdr:row>74</xdr:row>
      <xdr:rowOff>9579</xdr:rowOff>
    </xdr:to>
    <xdr:sp textlink="">
      <xdr:nvSpPr>
        <xdr:cNvPr id="650" name="楕円 649"/>
        <xdr:cNvSpPr/>
      </xdr:nvSpPr>
      <xdr:spPr>
        <a:xfrm>
          <a:off x="13652500" y="1259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26106</xdr:rowOff>
    </xdr:from>
    <xdr:ext cx="534377" cy="259045"/>
    <xdr:sp textlink="">
      <xdr:nvSpPr>
        <xdr:cNvPr id="651" name="テキスト ボックス 650"/>
        <xdr:cNvSpPr txBox="1"/>
      </xdr:nvSpPr>
      <xdr:spPr>
        <a:xfrm>
          <a:off x="1343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31815</xdr:rowOff>
    </xdr:from>
    <xdr:to>
      <xdr:col>67</xdr:col>
      <xdr:colOff>101600</xdr:colOff>
      <xdr:row>73</xdr:row>
      <xdr:rowOff>133415</xdr:rowOff>
    </xdr:to>
    <xdr:sp textlink="">
      <xdr:nvSpPr>
        <xdr:cNvPr id="652" name="楕円 651"/>
        <xdr:cNvSpPr/>
      </xdr:nvSpPr>
      <xdr:spPr>
        <a:xfrm>
          <a:off x="12763500" y="1254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149942</xdr:rowOff>
    </xdr:from>
    <xdr:ext cx="534377" cy="259045"/>
    <xdr:sp textlink="">
      <xdr:nvSpPr>
        <xdr:cNvPr id="653" name="テキスト ボックス 652"/>
        <xdr:cNvSpPr txBox="1"/>
      </xdr:nvSpPr>
      <xdr:spPr>
        <a:xfrm>
          <a:off x="12547111" y="1232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textlink="">
      <xdr:nvSpPr>
        <xdr:cNvPr id="673" name="テキスト ボックス 67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77" name="直線コネクタ 676"/>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textlink="">
      <xdr:nvSpPr>
        <xdr:cNvPr id="678" name="積立金最小値テキスト"/>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79" name="直線コネクタ 678"/>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textlink="">
      <xdr:nvSpPr>
        <xdr:cNvPr id="680"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1" name="直線コネクタ 680"/>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78987</xdr:rowOff>
    </xdr:from>
    <xdr:to>
      <xdr:col>85</xdr:col>
      <xdr:colOff>127000</xdr:colOff>
      <xdr:row>98</xdr:row>
      <xdr:rowOff>125564</xdr:rowOff>
    </xdr:to>
    <xdr:cxnSp macro="">
      <xdr:nvCxnSpPr>
        <xdr:cNvPr id="682" name="直線コネクタ 681"/>
        <xdr:cNvCxnSpPr/>
      </xdr:nvCxnSpPr>
      <xdr:spPr>
        <a:xfrm flipV="1">
          <a:off x="15481300" y="16881087"/>
          <a:ext cx="838200" cy="4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textlink="">
      <xdr:nvSpPr>
        <xdr:cNvPr id="683" name="積立金平均値テキスト"/>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textlink="">
      <xdr:nvSpPr>
        <xdr:cNvPr id="684" name="フローチャート: 判断 683"/>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125564</xdr:rowOff>
    </xdr:from>
    <xdr:to>
      <xdr:col>81</xdr:col>
      <xdr:colOff>50800</xdr:colOff>
      <xdr:row>98</xdr:row>
      <xdr:rowOff>146938</xdr:rowOff>
    </xdr:to>
    <xdr:cxnSp macro="">
      <xdr:nvCxnSpPr>
        <xdr:cNvPr id="685" name="直線コネクタ 684"/>
        <xdr:cNvCxnSpPr/>
      </xdr:nvCxnSpPr>
      <xdr:spPr>
        <a:xfrm flipV="1">
          <a:off x="14592300" y="16927664"/>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35083</xdr:rowOff>
    </xdr:from>
    <xdr:to>
      <xdr:col>81</xdr:col>
      <xdr:colOff>101600</xdr:colOff>
      <xdr:row>97</xdr:row>
      <xdr:rowOff>136683</xdr:rowOff>
    </xdr:to>
    <xdr:sp textlink="">
      <xdr:nvSpPr>
        <xdr:cNvPr id="686" name="フローチャート: 判断 685"/>
        <xdr:cNvSpPr/>
      </xdr:nvSpPr>
      <xdr:spPr>
        <a:xfrm>
          <a:off x="15430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153210</xdr:rowOff>
    </xdr:from>
    <xdr:ext cx="534377" cy="259045"/>
    <xdr:sp textlink="">
      <xdr:nvSpPr>
        <xdr:cNvPr id="687" name="テキスト ボックス 686"/>
        <xdr:cNvSpPr txBox="1"/>
      </xdr:nvSpPr>
      <xdr:spPr>
        <a:xfrm>
          <a:off x="15214111" y="164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146938</xdr:rowOff>
    </xdr:from>
    <xdr:to>
      <xdr:col>76</xdr:col>
      <xdr:colOff>114300</xdr:colOff>
      <xdr:row>99</xdr:row>
      <xdr:rowOff>15436</xdr:rowOff>
    </xdr:to>
    <xdr:cxnSp macro="">
      <xdr:nvCxnSpPr>
        <xdr:cNvPr id="688" name="直線コネクタ 687"/>
        <xdr:cNvCxnSpPr/>
      </xdr:nvCxnSpPr>
      <xdr:spPr>
        <a:xfrm flipV="1">
          <a:off x="13703300" y="16949038"/>
          <a:ext cx="889000" cy="3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59582</xdr:rowOff>
    </xdr:from>
    <xdr:to>
      <xdr:col>76</xdr:col>
      <xdr:colOff>165100</xdr:colOff>
      <xdr:row>97</xdr:row>
      <xdr:rowOff>161182</xdr:rowOff>
    </xdr:to>
    <xdr:sp textlink="">
      <xdr:nvSpPr>
        <xdr:cNvPr id="689" name="フローチャート: 判断 688"/>
        <xdr:cNvSpPr/>
      </xdr:nvSpPr>
      <xdr:spPr>
        <a:xfrm>
          <a:off x="14541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6259</xdr:rowOff>
    </xdr:from>
    <xdr:ext cx="534377" cy="259045"/>
    <xdr:sp textlink="">
      <xdr:nvSpPr>
        <xdr:cNvPr id="690" name="テキスト ボックス 689"/>
        <xdr:cNvSpPr txBox="1"/>
      </xdr:nvSpPr>
      <xdr:spPr>
        <a:xfrm>
          <a:off x="14325111" y="1646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15436</xdr:rowOff>
    </xdr:from>
    <xdr:to>
      <xdr:col>71</xdr:col>
      <xdr:colOff>177800</xdr:colOff>
      <xdr:row>99</xdr:row>
      <xdr:rowOff>17875</xdr:rowOff>
    </xdr:to>
    <xdr:cxnSp macro="">
      <xdr:nvCxnSpPr>
        <xdr:cNvPr id="691" name="直線コネクタ 690"/>
        <xdr:cNvCxnSpPr/>
      </xdr:nvCxnSpPr>
      <xdr:spPr>
        <a:xfrm flipV="1">
          <a:off x="12814300" y="16988986"/>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53487</xdr:rowOff>
    </xdr:from>
    <xdr:to>
      <xdr:col>72</xdr:col>
      <xdr:colOff>38100</xdr:colOff>
      <xdr:row>97</xdr:row>
      <xdr:rowOff>155087</xdr:rowOff>
    </xdr:to>
    <xdr:sp textlink="">
      <xdr:nvSpPr>
        <xdr:cNvPr id="692" name="フローチャート: 判断 691"/>
        <xdr:cNvSpPr/>
      </xdr:nvSpPr>
      <xdr:spPr>
        <a:xfrm>
          <a:off x="13652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164</xdr:rowOff>
    </xdr:from>
    <xdr:ext cx="534377" cy="259045"/>
    <xdr:sp textlink="">
      <xdr:nvSpPr>
        <xdr:cNvPr id="693" name="テキスト ボックス 692"/>
        <xdr:cNvSpPr txBox="1"/>
      </xdr:nvSpPr>
      <xdr:spPr>
        <a:xfrm>
          <a:off x="13436111" y="164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23788</xdr:rowOff>
    </xdr:from>
    <xdr:to>
      <xdr:col>67</xdr:col>
      <xdr:colOff>101600</xdr:colOff>
      <xdr:row>97</xdr:row>
      <xdr:rowOff>125388</xdr:rowOff>
    </xdr:to>
    <xdr:sp textlink="">
      <xdr:nvSpPr>
        <xdr:cNvPr id="694" name="フローチャート: 判断 693"/>
        <xdr:cNvSpPr/>
      </xdr:nvSpPr>
      <xdr:spPr>
        <a:xfrm>
          <a:off x="12763500" y="166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141915</xdr:rowOff>
    </xdr:from>
    <xdr:ext cx="534377" cy="259045"/>
    <xdr:sp textlink="">
      <xdr:nvSpPr>
        <xdr:cNvPr id="695" name="テキスト ボックス 694"/>
        <xdr:cNvSpPr txBox="1"/>
      </xdr:nvSpPr>
      <xdr:spPr>
        <a:xfrm>
          <a:off x="12547111" y="1642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28187</xdr:rowOff>
    </xdr:from>
    <xdr:to>
      <xdr:col>85</xdr:col>
      <xdr:colOff>177800</xdr:colOff>
      <xdr:row>98</xdr:row>
      <xdr:rowOff>129787</xdr:rowOff>
    </xdr:to>
    <xdr:sp textlink="">
      <xdr:nvSpPr>
        <xdr:cNvPr id="701" name="楕円 700"/>
        <xdr:cNvSpPr/>
      </xdr:nvSpPr>
      <xdr:spPr>
        <a:xfrm>
          <a:off x="16268700" y="1683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6614</xdr:rowOff>
    </xdr:from>
    <xdr:ext cx="469744" cy="259045"/>
    <xdr:sp textlink="">
      <xdr:nvSpPr>
        <xdr:cNvPr id="702" name="積立金該当値テキスト"/>
        <xdr:cNvSpPr txBox="1"/>
      </xdr:nvSpPr>
      <xdr:spPr>
        <a:xfrm>
          <a:off x="16370300" y="1680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74764</xdr:rowOff>
    </xdr:from>
    <xdr:to>
      <xdr:col>81</xdr:col>
      <xdr:colOff>101600</xdr:colOff>
      <xdr:row>99</xdr:row>
      <xdr:rowOff>4914</xdr:rowOff>
    </xdr:to>
    <xdr:sp textlink="">
      <xdr:nvSpPr>
        <xdr:cNvPr id="703" name="楕円 702"/>
        <xdr:cNvSpPr/>
      </xdr:nvSpPr>
      <xdr:spPr>
        <a:xfrm>
          <a:off x="15430500" y="1687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167491</xdr:rowOff>
    </xdr:from>
    <xdr:ext cx="469744" cy="259045"/>
    <xdr:sp textlink="">
      <xdr:nvSpPr>
        <xdr:cNvPr id="704" name="テキスト ボックス 703"/>
        <xdr:cNvSpPr txBox="1"/>
      </xdr:nvSpPr>
      <xdr:spPr>
        <a:xfrm>
          <a:off x="15246428" y="1696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96138</xdr:rowOff>
    </xdr:from>
    <xdr:to>
      <xdr:col>76</xdr:col>
      <xdr:colOff>165100</xdr:colOff>
      <xdr:row>99</xdr:row>
      <xdr:rowOff>26288</xdr:rowOff>
    </xdr:to>
    <xdr:sp textlink="">
      <xdr:nvSpPr>
        <xdr:cNvPr id="705" name="楕円 704"/>
        <xdr:cNvSpPr/>
      </xdr:nvSpPr>
      <xdr:spPr>
        <a:xfrm>
          <a:off x="14541500" y="168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17415</xdr:rowOff>
    </xdr:from>
    <xdr:ext cx="469744" cy="259045"/>
    <xdr:sp textlink="">
      <xdr:nvSpPr>
        <xdr:cNvPr id="706" name="テキスト ボックス 705"/>
        <xdr:cNvSpPr txBox="1"/>
      </xdr:nvSpPr>
      <xdr:spPr>
        <a:xfrm>
          <a:off x="14357428" y="1699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136086</xdr:rowOff>
    </xdr:from>
    <xdr:to>
      <xdr:col>72</xdr:col>
      <xdr:colOff>38100</xdr:colOff>
      <xdr:row>99</xdr:row>
      <xdr:rowOff>66236</xdr:rowOff>
    </xdr:to>
    <xdr:sp textlink="">
      <xdr:nvSpPr>
        <xdr:cNvPr id="707" name="楕円 706"/>
        <xdr:cNvSpPr/>
      </xdr:nvSpPr>
      <xdr:spPr>
        <a:xfrm>
          <a:off x="13652500" y="1693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57363</xdr:rowOff>
    </xdr:from>
    <xdr:ext cx="469744" cy="259045"/>
    <xdr:sp textlink="">
      <xdr:nvSpPr>
        <xdr:cNvPr id="708" name="テキスト ボックス 707"/>
        <xdr:cNvSpPr txBox="1"/>
      </xdr:nvSpPr>
      <xdr:spPr>
        <a:xfrm>
          <a:off x="13468428" y="1703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138525</xdr:rowOff>
    </xdr:from>
    <xdr:to>
      <xdr:col>67</xdr:col>
      <xdr:colOff>101600</xdr:colOff>
      <xdr:row>99</xdr:row>
      <xdr:rowOff>68675</xdr:rowOff>
    </xdr:to>
    <xdr:sp textlink="">
      <xdr:nvSpPr>
        <xdr:cNvPr id="709" name="楕円 708"/>
        <xdr:cNvSpPr/>
      </xdr:nvSpPr>
      <xdr:spPr>
        <a:xfrm>
          <a:off x="12763500" y="1694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59802</xdr:rowOff>
    </xdr:from>
    <xdr:ext cx="469744" cy="259045"/>
    <xdr:sp textlink="">
      <xdr:nvSpPr>
        <xdr:cNvPr id="710" name="テキスト ボックス 709"/>
        <xdr:cNvSpPr txBox="1"/>
      </xdr:nvSpPr>
      <xdr:spPr>
        <a:xfrm>
          <a:off x="12579428" y="1703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textlink="">
      <xdr:nvSpPr>
        <xdr:cNvPr id="722" name="テキスト ボックス 72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textlink="">
      <xdr:nvSpPr>
        <xdr:cNvPr id="726" name="テキスト ボックス 725"/>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0" name="直線コネクタ 729"/>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textlink="">
      <xdr:nvSpPr>
        <xdr:cNvPr id="731"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textlink="">
      <xdr:nvSpPr>
        <xdr:cNvPr id="733" name="投資及び出資金最大値テキスト"/>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4" name="直線コネクタ 733"/>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38316</xdr:rowOff>
    </xdr:from>
    <xdr:to>
      <xdr:col>116</xdr:col>
      <xdr:colOff>63500</xdr:colOff>
      <xdr:row>37</xdr:row>
      <xdr:rowOff>105010</xdr:rowOff>
    </xdr:to>
    <xdr:cxnSp macro="">
      <xdr:nvCxnSpPr>
        <xdr:cNvPr id="735" name="直線コネクタ 734"/>
        <xdr:cNvCxnSpPr/>
      </xdr:nvCxnSpPr>
      <xdr:spPr>
        <a:xfrm flipV="1">
          <a:off x="21323300" y="6381966"/>
          <a:ext cx="838200" cy="6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textlink="">
      <xdr:nvSpPr>
        <xdr:cNvPr id="736" name="投資及び出資金平均値テキスト"/>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textlink="">
      <xdr:nvSpPr>
        <xdr:cNvPr id="737" name="フローチャート: 判断 736"/>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105010</xdr:rowOff>
    </xdr:from>
    <xdr:to>
      <xdr:col>111</xdr:col>
      <xdr:colOff>177800</xdr:colOff>
      <xdr:row>37</xdr:row>
      <xdr:rowOff>106667</xdr:rowOff>
    </xdr:to>
    <xdr:cxnSp macro="">
      <xdr:nvCxnSpPr>
        <xdr:cNvPr id="738" name="直線コネクタ 737"/>
        <xdr:cNvCxnSpPr/>
      </xdr:nvCxnSpPr>
      <xdr:spPr>
        <a:xfrm flipV="1">
          <a:off x="20434300" y="6448660"/>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87986</xdr:rowOff>
    </xdr:from>
    <xdr:to>
      <xdr:col>112</xdr:col>
      <xdr:colOff>38100</xdr:colOff>
      <xdr:row>37</xdr:row>
      <xdr:rowOff>18136</xdr:rowOff>
    </xdr:to>
    <xdr:sp textlink="">
      <xdr:nvSpPr>
        <xdr:cNvPr id="739" name="フローチャート: 判断 738"/>
        <xdr:cNvSpPr/>
      </xdr:nvSpPr>
      <xdr:spPr>
        <a:xfrm>
          <a:off x="21272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34663</xdr:rowOff>
    </xdr:from>
    <xdr:ext cx="469744" cy="259045"/>
    <xdr:sp textlink="">
      <xdr:nvSpPr>
        <xdr:cNvPr id="740" name="テキスト ボックス 739"/>
        <xdr:cNvSpPr txBox="1"/>
      </xdr:nvSpPr>
      <xdr:spPr>
        <a:xfrm>
          <a:off x="21088428" y="60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106667</xdr:rowOff>
    </xdr:from>
    <xdr:to>
      <xdr:col>107</xdr:col>
      <xdr:colOff>50800</xdr:colOff>
      <xdr:row>37</xdr:row>
      <xdr:rowOff>114097</xdr:rowOff>
    </xdr:to>
    <xdr:cxnSp macro="">
      <xdr:nvCxnSpPr>
        <xdr:cNvPr id="741" name="直線コネクタ 740"/>
        <xdr:cNvCxnSpPr/>
      </xdr:nvCxnSpPr>
      <xdr:spPr>
        <a:xfrm flipV="1">
          <a:off x="19545300" y="6450317"/>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10319</xdr:rowOff>
    </xdr:from>
    <xdr:to>
      <xdr:col>107</xdr:col>
      <xdr:colOff>101600</xdr:colOff>
      <xdr:row>37</xdr:row>
      <xdr:rowOff>111919</xdr:rowOff>
    </xdr:to>
    <xdr:sp textlink="">
      <xdr:nvSpPr>
        <xdr:cNvPr id="742" name="フローチャート: 判断 741"/>
        <xdr:cNvSpPr/>
      </xdr:nvSpPr>
      <xdr:spPr>
        <a:xfrm>
          <a:off x="20383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128446</xdr:rowOff>
    </xdr:from>
    <xdr:ext cx="469744" cy="259045"/>
    <xdr:sp textlink="">
      <xdr:nvSpPr>
        <xdr:cNvPr id="743" name="テキスト ボックス 742"/>
        <xdr:cNvSpPr txBox="1"/>
      </xdr:nvSpPr>
      <xdr:spPr>
        <a:xfrm>
          <a:off x="20199428" y="612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30086</xdr:rowOff>
    </xdr:from>
    <xdr:to>
      <xdr:col>102</xdr:col>
      <xdr:colOff>114300</xdr:colOff>
      <xdr:row>37</xdr:row>
      <xdr:rowOff>114097</xdr:rowOff>
    </xdr:to>
    <xdr:cxnSp macro="">
      <xdr:nvCxnSpPr>
        <xdr:cNvPr id="744" name="直線コネクタ 743"/>
        <xdr:cNvCxnSpPr/>
      </xdr:nvCxnSpPr>
      <xdr:spPr>
        <a:xfrm>
          <a:off x="18656300" y="6373736"/>
          <a:ext cx="889000" cy="8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28378</xdr:rowOff>
    </xdr:from>
    <xdr:to>
      <xdr:col>102</xdr:col>
      <xdr:colOff>165100</xdr:colOff>
      <xdr:row>37</xdr:row>
      <xdr:rowOff>129978</xdr:rowOff>
    </xdr:to>
    <xdr:sp textlink="">
      <xdr:nvSpPr>
        <xdr:cNvPr id="745" name="フローチャート: 判断 744"/>
        <xdr:cNvSpPr/>
      </xdr:nvSpPr>
      <xdr:spPr>
        <a:xfrm>
          <a:off x="19494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146505</xdr:rowOff>
    </xdr:from>
    <xdr:ext cx="469744" cy="259045"/>
    <xdr:sp textlink="">
      <xdr:nvSpPr>
        <xdr:cNvPr id="746" name="テキスト ボックス 745"/>
        <xdr:cNvSpPr txBox="1"/>
      </xdr:nvSpPr>
      <xdr:spPr>
        <a:xfrm>
          <a:off x="19310428" y="614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42894</xdr:rowOff>
    </xdr:from>
    <xdr:to>
      <xdr:col>98</xdr:col>
      <xdr:colOff>38100</xdr:colOff>
      <xdr:row>37</xdr:row>
      <xdr:rowOff>144494</xdr:rowOff>
    </xdr:to>
    <xdr:sp textlink="">
      <xdr:nvSpPr>
        <xdr:cNvPr id="747" name="フローチャート: 判断 746"/>
        <xdr:cNvSpPr/>
      </xdr:nvSpPr>
      <xdr:spPr>
        <a:xfrm>
          <a:off x="18605500" y="63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135621</xdr:rowOff>
    </xdr:from>
    <xdr:ext cx="469744" cy="259045"/>
    <xdr:sp textlink="">
      <xdr:nvSpPr>
        <xdr:cNvPr id="748" name="テキスト ボックス 747"/>
        <xdr:cNvSpPr txBox="1"/>
      </xdr:nvSpPr>
      <xdr:spPr>
        <a:xfrm>
          <a:off x="18421428" y="64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158966</xdr:rowOff>
    </xdr:from>
    <xdr:to>
      <xdr:col>116</xdr:col>
      <xdr:colOff>114300</xdr:colOff>
      <xdr:row>37</xdr:row>
      <xdr:rowOff>89116</xdr:rowOff>
    </xdr:to>
    <xdr:sp textlink="">
      <xdr:nvSpPr>
        <xdr:cNvPr id="754" name="楕円 753"/>
        <xdr:cNvSpPr/>
      </xdr:nvSpPr>
      <xdr:spPr>
        <a:xfrm>
          <a:off x="22110700" y="633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137393</xdr:rowOff>
    </xdr:from>
    <xdr:ext cx="469744" cy="259045"/>
    <xdr:sp textlink="">
      <xdr:nvSpPr>
        <xdr:cNvPr id="755" name="投資及び出資金該当値テキスト"/>
        <xdr:cNvSpPr txBox="1"/>
      </xdr:nvSpPr>
      <xdr:spPr>
        <a:xfrm>
          <a:off x="22212300" y="630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54210</xdr:rowOff>
    </xdr:from>
    <xdr:to>
      <xdr:col>112</xdr:col>
      <xdr:colOff>38100</xdr:colOff>
      <xdr:row>37</xdr:row>
      <xdr:rowOff>155810</xdr:rowOff>
    </xdr:to>
    <xdr:sp textlink="">
      <xdr:nvSpPr>
        <xdr:cNvPr id="756" name="楕円 755"/>
        <xdr:cNvSpPr/>
      </xdr:nvSpPr>
      <xdr:spPr>
        <a:xfrm>
          <a:off x="21272500" y="639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146937</xdr:rowOff>
    </xdr:from>
    <xdr:ext cx="469744" cy="259045"/>
    <xdr:sp textlink="">
      <xdr:nvSpPr>
        <xdr:cNvPr id="757" name="テキスト ボックス 756"/>
        <xdr:cNvSpPr txBox="1"/>
      </xdr:nvSpPr>
      <xdr:spPr>
        <a:xfrm>
          <a:off x="21088428" y="649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55867</xdr:rowOff>
    </xdr:from>
    <xdr:to>
      <xdr:col>107</xdr:col>
      <xdr:colOff>101600</xdr:colOff>
      <xdr:row>37</xdr:row>
      <xdr:rowOff>157467</xdr:rowOff>
    </xdr:to>
    <xdr:sp textlink="">
      <xdr:nvSpPr>
        <xdr:cNvPr id="758" name="楕円 757"/>
        <xdr:cNvSpPr/>
      </xdr:nvSpPr>
      <xdr:spPr>
        <a:xfrm>
          <a:off x="20383500" y="639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148594</xdr:rowOff>
    </xdr:from>
    <xdr:ext cx="469744" cy="259045"/>
    <xdr:sp textlink="">
      <xdr:nvSpPr>
        <xdr:cNvPr id="759" name="テキスト ボックス 758"/>
        <xdr:cNvSpPr txBox="1"/>
      </xdr:nvSpPr>
      <xdr:spPr>
        <a:xfrm>
          <a:off x="20199428" y="649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63297</xdr:rowOff>
    </xdr:from>
    <xdr:to>
      <xdr:col>102</xdr:col>
      <xdr:colOff>165100</xdr:colOff>
      <xdr:row>37</xdr:row>
      <xdr:rowOff>164897</xdr:rowOff>
    </xdr:to>
    <xdr:sp textlink="">
      <xdr:nvSpPr>
        <xdr:cNvPr id="760" name="楕円 759"/>
        <xdr:cNvSpPr/>
      </xdr:nvSpPr>
      <xdr:spPr>
        <a:xfrm>
          <a:off x="19494500" y="640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156024</xdr:rowOff>
    </xdr:from>
    <xdr:ext cx="469744" cy="259045"/>
    <xdr:sp textlink="">
      <xdr:nvSpPr>
        <xdr:cNvPr id="761" name="テキスト ボックス 760"/>
        <xdr:cNvSpPr txBox="1"/>
      </xdr:nvSpPr>
      <xdr:spPr>
        <a:xfrm>
          <a:off x="19310428" y="649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150736</xdr:rowOff>
    </xdr:from>
    <xdr:to>
      <xdr:col>98</xdr:col>
      <xdr:colOff>38100</xdr:colOff>
      <xdr:row>37</xdr:row>
      <xdr:rowOff>80886</xdr:rowOff>
    </xdr:to>
    <xdr:sp textlink="">
      <xdr:nvSpPr>
        <xdr:cNvPr id="762" name="楕円 761"/>
        <xdr:cNvSpPr/>
      </xdr:nvSpPr>
      <xdr:spPr>
        <a:xfrm>
          <a:off x="18605500" y="63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97413</xdr:rowOff>
    </xdr:from>
    <xdr:ext cx="469744" cy="259045"/>
    <xdr:sp textlink="">
      <xdr:nvSpPr>
        <xdr:cNvPr id="763" name="テキスト ボックス 762"/>
        <xdr:cNvSpPr txBox="1"/>
      </xdr:nvSpPr>
      <xdr:spPr>
        <a:xfrm>
          <a:off x="18421428" y="609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textlink="">
      <xdr:nvSpPr>
        <xdr:cNvPr id="777" name="テキスト ボックス 77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87" name="直線コネクタ 786"/>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textlink="">
      <xdr:nvSpPr>
        <xdr:cNvPr id="790" name="貸付金最大値テキスト"/>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1" name="直線コネクタ 790"/>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27495</xdr:rowOff>
    </xdr:from>
    <xdr:to>
      <xdr:col>116</xdr:col>
      <xdr:colOff>63500</xdr:colOff>
      <xdr:row>59</xdr:row>
      <xdr:rowOff>27648</xdr:rowOff>
    </xdr:to>
    <xdr:cxnSp macro="">
      <xdr:nvCxnSpPr>
        <xdr:cNvPr id="792" name="直線コネクタ 791"/>
        <xdr:cNvCxnSpPr/>
      </xdr:nvCxnSpPr>
      <xdr:spPr>
        <a:xfrm flipV="1">
          <a:off x="21323300" y="10143045"/>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textlink="">
      <xdr:nvSpPr>
        <xdr:cNvPr id="793" name="貸付金平均値テキスト"/>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textlink="">
      <xdr:nvSpPr>
        <xdr:cNvPr id="794" name="フローチャート: 判断 793"/>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27648</xdr:rowOff>
    </xdr:from>
    <xdr:to>
      <xdr:col>111</xdr:col>
      <xdr:colOff>177800</xdr:colOff>
      <xdr:row>59</xdr:row>
      <xdr:rowOff>29934</xdr:rowOff>
    </xdr:to>
    <xdr:cxnSp macro="">
      <xdr:nvCxnSpPr>
        <xdr:cNvPr id="795" name="直線コネクタ 794"/>
        <xdr:cNvCxnSpPr/>
      </xdr:nvCxnSpPr>
      <xdr:spPr>
        <a:xfrm flipV="1">
          <a:off x="20434300" y="1014319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125171</xdr:rowOff>
    </xdr:from>
    <xdr:to>
      <xdr:col>112</xdr:col>
      <xdr:colOff>38100</xdr:colOff>
      <xdr:row>58</xdr:row>
      <xdr:rowOff>55321</xdr:rowOff>
    </xdr:to>
    <xdr:sp textlink="">
      <xdr:nvSpPr>
        <xdr:cNvPr id="796" name="フローチャート: 判断 795"/>
        <xdr:cNvSpPr/>
      </xdr:nvSpPr>
      <xdr:spPr>
        <a:xfrm>
          <a:off x="212725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71848</xdr:rowOff>
    </xdr:from>
    <xdr:ext cx="469744" cy="259045"/>
    <xdr:sp textlink="">
      <xdr:nvSpPr>
        <xdr:cNvPr id="797" name="テキスト ボックス 796"/>
        <xdr:cNvSpPr txBox="1"/>
      </xdr:nvSpPr>
      <xdr:spPr>
        <a:xfrm>
          <a:off x="21088428" y="967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25438</xdr:rowOff>
    </xdr:from>
    <xdr:to>
      <xdr:col>107</xdr:col>
      <xdr:colOff>50800</xdr:colOff>
      <xdr:row>59</xdr:row>
      <xdr:rowOff>29934</xdr:rowOff>
    </xdr:to>
    <xdr:cxnSp macro="">
      <xdr:nvCxnSpPr>
        <xdr:cNvPr id="798" name="直線コネクタ 797"/>
        <xdr:cNvCxnSpPr/>
      </xdr:nvCxnSpPr>
      <xdr:spPr>
        <a:xfrm>
          <a:off x="19545300" y="10140988"/>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134048</xdr:rowOff>
    </xdr:from>
    <xdr:to>
      <xdr:col>107</xdr:col>
      <xdr:colOff>101600</xdr:colOff>
      <xdr:row>58</xdr:row>
      <xdr:rowOff>64198</xdr:rowOff>
    </xdr:to>
    <xdr:sp textlink="">
      <xdr:nvSpPr>
        <xdr:cNvPr id="799" name="フローチャート: 判断 798"/>
        <xdr:cNvSpPr/>
      </xdr:nvSpPr>
      <xdr:spPr>
        <a:xfrm>
          <a:off x="20383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80725</xdr:rowOff>
    </xdr:from>
    <xdr:ext cx="469744" cy="259045"/>
    <xdr:sp textlink="">
      <xdr:nvSpPr>
        <xdr:cNvPr id="800" name="テキスト ボックス 799"/>
        <xdr:cNvSpPr txBox="1"/>
      </xdr:nvSpPr>
      <xdr:spPr>
        <a:xfrm>
          <a:off x="20199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25438</xdr:rowOff>
    </xdr:from>
    <xdr:to>
      <xdr:col>102</xdr:col>
      <xdr:colOff>114300</xdr:colOff>
      <xdr:row>59</xdr:row>
      <xdr:rowOff>25514</xdr:rowOff>
    </xdr:to>
    <xdr:cxnSp macro="">
      <xdr:nvCxnSpPr>
        <xdr:cNvPr id="801" name="直線コネクタ 800"/>
        <xdr:cNvCxnSpPr/>
      </xdr:nvCxnSpPr>
      <xdr:spPr>
        <a:xfrm flipV="1">
          <a:off x="18656300" y="1014098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128943</xdr:rowOff>
    </xdr:from>
    <xdr:to>
      <xdr:col>102</xdr:col>
      <xdr:colOff>165100</xdr:colOff>
      <xdr:row>58</xdr:row>
      <xdr:rowOff>59093</xdr:rowOff>
    </xdr:to>
    <xdr:sp textlink="">
      <xdr:nvSpPr>
        <xdr:cNvPr id="802" name="フローチャート: 判断 801"/>
        <xdr:cNvSpPr/>
      </xdr:nvSpPr>
      <xdr:spPr>
        <a:xfrm>
          <a:off x="19494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75620</xdr:rowOff>
    </xdr:from>
    <xdr:ext cx="469744" cy="259045"/>
    <xdr:sp textlink="">
      <xdr:nvSpPr>
        <xdr:cNvPr id="803" name="テキスト ボックス 802"/>
        <xdr:cNvSpPr txBox="1"/>
      </xdr:nvSpPr>
      <xdr:spPr>
        <a:xfrm>
          <a:off x="19310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121018</xdr:rowOff>
    </xdr:from>
    <xdr:to>
      <xdr:col>98</xdr:col>
      <xdr:colOff>38100</xdr:colOff>
      <xdr:row>58</xdr:row>
      <xdr:rowOff>51168</xdr:rowOff>
    </xdr:to>
    <xdr:sp textlink="">
      <xdr:nvSpPr>
        <xdr:cNvPr id="804" name="フローチャート: 判断 803"/>
        <xdr:cNvSpPr/>
      </xdr:nvSpPr>
      <xdr:spPr>
        <a:xfrm>
          <a:off x="18605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67695</xdr:rowOff>
    </xdr:from>
    <xdr:ext cx="469744" cy="259045"/>
    <xdr:sp textlink="">
      <xdr:nvSpPr>
        <xdr:cNvPr id="805" name="テキスト ボックス 804"/>
        <xdr:cNvSpPr txBox="1"/>
      </xdr:nvSpPr>
      <xdr:spPr>
        <a:xfrm>
          <a:off x="18421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148145</xdr:rowOff>
    </xdr:from>
    <xdr:to>
      <xdr:col>116</xdr:col>
      <xdr:colOff>114300</xdr:colOff>
      <xdr:row>59</xdr:row>
      <xdr:rowOff>78295</xdr:rowOff>
    </xdr:to>
    <xdr:sp textlink="">
      <xdr:nvSpPr>
        <xdr:cNvPr id="811" name="楕円 810"/>
        <xdr:cNvSpPr/>
      </xdr:nvSpPr>
      <xdr:spPr>
        <a:xfrm>
          <a:off x="22110700" y="100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63072</xdr:rowOff>
    </xdr:from>
    <xdr:ext cx="378565" cy="259045"/>
    <xdr:sp textlink="">
      <xdr:nvSpPr>
        <xdr:cNvPr id="812" name="貸付金該当値テキスト"/>
        <xdr:cNvSpPr txBox="1"/>
      </xdr:nvSpPr>
      <xdr:spPr>
        <a:xfrm>
          <a:off x="22212300" y="10007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148298</xdr:rowOff>
    </xdr:from>
    <xdr:to>
      <xdr:col>112</xdr:col>
      <xdr:colOff>38100</xdr:colOff>
      <xdr:row>59</xdr:row>
      <xdr:rowOff>78448</xdr:rowOff>
    </xdr:to>
    <xdr:sp textlink="">
      <xdr:nvSpPr>
        <xdr:cNvPr id="813" name="楕円 812"/>
        <xdr:cNvSpPr/>
      </xdr:nvSpPr>
      <xdr:spPr>
        <a:xfrm>
          <a:off x="21272500" y="1009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69575</xdr:rowOff>
    </xdr:from>
    <xdr:ext cx="378565" cy="259045"/>
    <xdr:sp textlink="">
      <xdr:nvSpPr>
        <xdr:cNvPr id="814" name="テキスト ボックス 813"/>
        <xdr:cNvSpPr txBox="1"/>
      </xdr:nvSpPr>
      <xdr:spPr>
        <a:xfrm>
          <a:off x="21134017" y="10185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150584</xdr:rowOff>
    </xdr:from>
    <xdr:to>
      <xdr:col>107</xdr:col>
      <xdr:colOff>101600</xdr:colOff>
      <xdr:row>59</xdr:row>
      <xdr:rowOff>80734</xdr:rowOff>
    </xdr:to>
    <xdr:sp textlink="">
      <xdr:nvSpPr>
        <xdr:cNvPr id="815" name="楕円 814"/>
        <xdr:cNvSpPr/>
      </xdr:nvSpPr>
      <xdr:spPr>
        <a:xfrm>
          <a:off x="20383500" y="1009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71861</xdr:rowOff>
    </xdr:from>
    <xdr:ext cx="378565" cy="259045"/>
    <xdr:sp textlink="">
      <xdr:nvSpPr>
        <xdr:cNvPr id="816" name="テキスト ボックス 815"/>
        <xdr:cNvSpPr txBox="1"/>
      </xdr:nvSpPr>
      <xdr:spPr>
        <a:xfrm>
          <a:off x="20245017" y="1018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146088</xdr:rowOff>
    </xdr:from>
    <xdr:to>
      <xdr:col>102</xdr:col>
      <xdr:colOff>165100</xdr:colOff>
      <xdr:row>59</xdr:row>
      <xdr:rowOff>76238</xdr:rowOff>
    </xdr:to>
    <xdr:sp textlink="">
      <xdr:nvSpPr>
        <xdr:cNvPr id="817" name="楕円 816"/>
        <xdr:cNvSpPr/>
      </xdr:nvSpPr>
      <xdr:spPr>
        <a:xfrm>
          <a:off x="19494500" y="1009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67365</xdr:rowOff>
    </xdr:from>
    <xdr:ext cx="378565" cy="259045"/>
    <xdr:sp textlink="">
      <xdr:nvSpPr>
        <xdr:cNvPr id="818" name="テキスト ボックス 817"/>
        <xdr:cNvSpPr txBox="1"/>
      </xdr:nvSpPr>
      <xdr:spPr>
        <a:xfrm>
          <a:off x="19356017" y="10182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146164</xdr:rowOff>
    </xdr:from>
    <xdr:to>
      <xdr:col>98</xdr:col>
      <xdr:colOff>38100</xdr:colOff>
      <xdr:row>59</xdr:row>
      <xdr:rowOff>76314</xdr:rowOff>
    </xdr:to>
    <xdr:sp textlink="">
      <xdr:nvSpPr>
        <xdr:cNvPr id="819" name="楕円 818"/>
        <xdr:cNvSpPr/>
      </xdr:nvSpPr>
      <xdr:spPr>
        <a:xfrm>
          <a:off x="18605500" y="1009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67441</xdr:rowOff>
    </xdr:from>
    <xdr:ext cx="378565" cy="259045"/>
    <xdr:sp textlink="">
      <xdr:nvSpPr>
        <xdr:cNvPr id="820" name="テキスト ボックス 819"/>
        <xdr:cNvSpPr txBox="1"/>
      </xdr:nvSpPr>
      <xdr:spPr>
        <a:xfrm>
          <a:off x="18467017" y="1018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2" name="直線コネクタ 831"/>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textlink="">
      <xdr:nvSpPr>
        <xdr:cNvPr id="833" name="テキスト ボックス 832"/>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4" name="直線コネクタ 833"/>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textlink="">
      <xdr:nvSpPr>
        <xdr:cNvPr id="835" name="テキスト ボックス 834"/>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6" name="直線コネクタ 835"/>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textlink="">
      <xdr:nvSpPr>
        <xdr:cNvPr id="837" name="テキスト ボックス 836"/>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0" name="直線コネクタ 839"/>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textlink="">
      <xdr:nvSpPr>
        <xdr:cNvPr id="841" name="テキスト ボックス 840"/>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2" name="直線コネクタ 841"/>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textlink="">
      <xdr:nvSpPr>
        <xdr:cNvPr id="843" name="テキスト ボックス 842"/>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4" name="直線コネクタ 843"/>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textlink="">
      <xdr:nvSpPr>
        <xdr:cNvPr id="845" name="テキスト ボックス 844"/>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49" name="直線コネクタ 848"/>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textlink="">
      <xdr:nvSpPr>
        <xdr:cNvPr id="850" name="繰出金最小値テキスト"/>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1" name="直線コネクタ 850"/>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textlink="">
      <xdr:nvSpPr>
        <xdr:cNvPr id="852" name="繰出金最大値テキスト"/>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3" name="直線コネクタ 852"/>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24171</xdr:rowOff>
    </xdr:from>
    <xdr:to>
      <xdr:col>116</xdr:col>
      <xdr:colOff>63500</xdr:colOff>
      <xdr:row>74</xdr:row>
      <xdr:rowOff>36058</xdr:rowOff>
    </xdr:to>
    <xdr:cxnSp macro="">
      <xdr:nvCxnSpPr>
        <xdr:cNvPr id="854" name="直線コネクタ 853"/>
        <xdr:cNvCxnSpPr/>
      </xdr:nvCxnSpPr>
      <xdr:spPr>
        <a:xfrm flipV="1">
          <a:off x="21323300" y="12711471"/>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5748</xdr:rowOff>
    </xdr:from>
    <xdr:ext cx="534377" cy="259045"/>
    <xdr:sp textlink="">
      <xdr:nvSpPr>
        <xdr:cNvPr id="855" name="繰出金平均値テキスト"/>
        <xdr:cNvSpPr txBox="1"/>
      </xdr:nvSpPr>
      <xdr:spPr>
        <a:xfrm>
          <a:off x="22212300" y="1286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textlink="">
      <xdr:nvSpPr>
        <xdr:cNvPr id="856" name="フローチャート: 判断 855"/>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36058</xdr:rowOff>
    </xdr:from>
    <xdr:to>
      <xdr:col>111</xdr:col>
      <xdr:colOff>177800</xdr:colOff>
      <xdr:row>74</xdr:row>
      <xdr:rowOff>62462</xdr:rowOff>
    </xdr:to>
    <xdr:cxnSp macro="">
      <xdr:nvCxnSpPr>
        <xdr:cNvPr id="857" name="直線コネクタ 856"/>
        <xdr:cNvCxnSpPr/>
      </xdr:nvCxnSpPr>
      <xdr:spPr>
        <a:xfrm flipV="1">
          <a:off x="20434300" y="12723358"/>
          <a:ext cx="889000" cy="2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12547</xdr:rowOff>
    </xdr:from>
    <xdr:to>
      <xdr:col>112</xdr:col>
      <xdr:colOff>38100</xdr:colOff>
      <xdr:row>74</xdr:row>
      <xdr:rowOff>114147</xdr:rowOff>
    </xdr:to>
    <xdr:sp textlink="">
      <xdr:nvSpPr>
        <xdr:cNvPr id="858" name="フローチャート: 判断 857"/>
        <xdr:cNvSpPr/>
      </xdr:nvSpPr>
      <xdr:spPr>
        <a:xfrm>
          <a:off x="21272500" y="126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105274</xdr:rowOff>
    </xdr:from>
    <xdr:ext cx="534377" cy="259045"/>
    <xdr:sp textlink="">
      <xdr:nvSpPr>
        <xdr:cNvPr id="859" name="テキスト ボックス 858"/>
        <xdr:cNvSpPr txBox="1"/>
      </xdr:nvSpPr>
      <xdr:spPr>
        <a:xfrm>
          <a:off x="21056111" y="1279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113125</xdr:rowOff>
    </xdr:from>
    <xdr:to>
      <xdr:col>107</xdr:col>
      <xdr:colOff>50800</xdr:colOff>
      <xdr:row>74</xdr:row>
      <xdr:rowOff>62462</xdr:rowOff>
    </xdr:to>
    <xdr:cxnSp macro="">
      <xdr:nvCxnSpPr>
        <xdr:cNvPr id="860" name="直線コネクタ 859"/>
        <xdr:cNvCxnSpPr/>
      </xdr:nvCxnSpPr>
      <xdr:spPr>
        <a:xfrm>
          <a:off x="19545300" y="12457525"/>
          <a:ext cx="889000" cy="29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15748</xdr:rowOff>
    </xdr:from>
    <xdr:to>
      <xdr:col>107</xdr:col>
      <xdr:colOff>101600</xdr:colOff>
      <xdr:row>73</xdr:row>
      <xdr:rowOff>117348</xdr:rowOff>
    </xdr:to>
    <xdr:sp textlink="">
      <xdr:nvSpPr>
        <xdr:cNvPr id="861" name="フローチャート: 判断 860"/>
        <xdr:cNvSpPr/>
      </xdr:nvSpPr>
      <xdr:spPr>
        <a:xfrm>
          <a:off x="20383500" y="125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133875</xdr:rowOff>
    </xdr:from>
    <xdr:ext cx="534377" cy="259045"/>
    <xdr:sp textlink="">
      <xdr:nvSpPr>
        <xdr:cNvPr id="862" name="テキスト ボックス 861"/>
        <xdr:cNvSpPr txBox="1"/>
      </xdr:nvSpPr>
      <xdr:spPr>
        <a:xfrm>
          <a:off x="20167111" y="1230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113125</xdr:rowOff>
    </xdr:from>
    <xdr:to>
      <xdr:col>102</xdr:col>
      <xdr:colOff>114300</xdr:colOff>
      <xdr:row>72</xdr:row>
      <xdr:rowOff>153959</xdr:rowOff>
    </xdr:to>
    <xdr:cxnSp macro="">
      <xdr:nvCxnSpPr>
        <xdr:cNvPr id="863" name="直線コネクタ 862"/>
        <xdr:cNvCxnSpPr/>
      </xdr:nvCxnSpPr>
      <xdr:spPr>
        <a:xfrm flipV="1">
          <a:off x="18656300" y="12457525"/>
          <a:ext cx="889000" cy="4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12147</xdr:rowOff>
    </xdr:from>
    <xdr:to>
      <xdr:col>102</xdr:col>
      <xdr:colOff>165100</xdr:colOff>
      <xdr:row>73</xdr:row>
      <xdr:rowOff>113747</xdr:rowOff>
    </xdr:to>
    <xdr:sp textlink="">
      <xdr:nvSpPr>
        <xdr:cNvPr id="864" name="フローチャート: 判断 863"/>
        <xdr:cNvSpPr/>
      </xdr:nvSpPr>
      <xdr:spPr>
        <a:xfrm>
          <a:off x="19494500" y="1252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104874</xdr:rowOff>
    </xdr:from>
    <xdr:ext cx="534377" cy="259045"/>
    <xdr:sp textlink="">
      <xdr:nvSpPr>
        <xdr:cNvPr id="865" name="テキスト ボックス 864"/>
        <xdr:cNvSpPr txBox="1"/>
      </xdr:nvSpPr>
      <xdr:spPr>
        <a:xfrm>
          <a:off x="19278111" y="1262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141878</xdr:rowOff>
    </xdr:from>
    <xdr:to>
      <xdr:col>98</xdr:col>
      <xdr:colOff>38100</xdr:colOff>
      <xdr:row>73</xdr:row>
      <xdr:rowOff>72028</xdr:rowOff>
    </xdr:to>
    <xdr:sp textlink="">
      <xdr:nvSpPr>
        <xdr:cNvPr id="866" name="フローチャート: 判断 865"/>
        <xdr:cNvSpPr/>
      </xdr:nvSpPr>
      <xdr:spPr>
        <a:xfrm>
          <a:off x="18605500" y="1248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63155</xdr:rowOff>
    </xdr:from>
    <xdr:ext cx="534377" cy="259045"/>
    <xdr:sp textlink="">
      <xdr:nvSpPr>
        <xdr:cNvPr id="867" name="テキスト ボックス 866"/>
        <xdr:cNvSpPr txBox="1"/>
      </xdr:nvSpPr>
      <xdr:spPr>
        <a:xfrm>
          <a:off x="18389111" y="1257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144821</xdr:rowOff>
    </xdr:from>
    <xdr:to>
      <xdr:col>116</xdr:col>
      <xdr:colOff>114300</xdr:colOff>
      <xdr:row>74</xdr:row>
      <xdr:rowOff>74971</xdr:rowOff>
    </xdr:to>
    <xdr:sp textlink="">
      <xdr:nvSpPr>
        <xdr:cNvPr id="873" name="楕円 872"/>
        <xdr:cNvSpPr/>
      </xdr:nvSpPr>
      <xdr:spPr>
        <a:xfrm>
          <a:off x="22110700" y="1266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167698</xdr:rowOff>
    </xdr:from>
    <xdr:ext cx="534377" cy="259045"/>
    <xdr:sp textlink="">
      <xdr:nvSpPr>
        <xdr:cNvPr id="874" name="繰出金該当値テキスト"/>
        <xdr:cNvSpPr txBox="1"/>
      </xdr:nvSpPr>
      <xdr:spPr>
        <a:xfrm>
          <a:off x="22212300" y="1251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156708</xdr:rowOff>
    </xdr:from>
    <xdr:to>
      <xdr:col>112</xdr:col>
      <xdr:colOff>38100</xdr:colOff>
      <xdr:row>74</xdr:row>
      <xdr:rowOff>86858</xdr:rowOff>
    </xdr:to>
    <xdr:sp textlink="">
      <xdr:nvSpPr>
        <xdr:cNvPr id="875" name="楕円 874"/>
        <xdr:cNvSpPr/>
      </xdr:nvSpPr>
      <xdr:spPr>
        <a:xfrm>
          <a:off x="21272500" y="1267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103385</xdr:rowOff>
    </xdr:from>
    <xdr:ext cx="534377" cy="259045"/>
    <xdr:sp textlink="">
      <xdr:nvSpPr>
        <xdr:cNvPr id="876" name="テキスト ボックス 875"/>
        <xdr:cNvSpPr txBox="1"/>
      </xdr:nvSpPr>
      <xdr:spPr>
        <a:xfrm>
          <a:off x="21056111" y="1244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11662</xdr:rowOff>
    </xdr:from>
    <xdr:to>
      <xdr:col>107</xdr:col>
      <xdr:colOff>101600</xdr:colOff>
      <xdr:row>74</xdr:row>
      <xdr:rowOff>113262</xdr:rowOff>
    </xdr:to>
    <xdr:sp textlink="">
      <xdr:nvSpPr>
        <xdr:cNvPr id="877" name="楕円 876"/>
        <xdr:cNvSpPr/>
      </xdr:nvSpPr>
      <xdr:spPr>
        <a:xfrm>
          <a:off x="20383500" y="1269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104389</xdr:rowOff>
    </xdr:from>
    <xdr:ext cx="534377" cy="259045"/>
    <xdr:sp textlink="">
      <xdr:nvSpPr>
        <xdr:cNvPr id="878" name="テキスト ボックス 877"/>
        <xdr:cNvSpPr txBox="1"/>
      </xdr:nvSpPr>
      <xdr:spPr>
        <a:xfrm>
          <a:off x="20167111" y="127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62325</xdr:rowOff>
    </xdr:from>
    <xdr:to>
      <xdr:col>102</xdr:col>
      <xdr:colOff>165100</xdr:colOff>
      <xdr:row>72</xdr:row>
      <xdr:rowOff>163925</xdr:rowOff>
    </xdr:to>
    <xdr:sp textlink="">
      <xdr:nvSpPr>
        <xdr:cNvPr id="879" name="楕円 878"/>
        <xdr:cNvSpPr/>
      </xdr:nvSpPr>
      <xdr:spPr>
        <a:xfrm>
          <a:off x="19494500" y="1240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9002</xdr:rowOff>
    </xdr:from>
    <xdr:ext cx="534377" cy="259045"/>
    <xdr:sp textlink="">
      <xdr:nvSpPr>
        <xdr:cNvPr id="880" name="テキスト ボックス 879"/>
        <xdr:cNvSpPr txBox="1"/>
      </xdr:nvSpPr>
      <xdr:spPr>
        <a:xfrm>
          <a:off x="19278111" y="1218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103159</xdr:rowOff>
    </xdr:from>
    <xdr:to>
      <xdr:col>98</xdr:col>
      <xdr:colOff>38100</xdr:colOff>
      <xdr:row>73</xdr:row>
      <xdr:rowOff>33309</xdr:rowOff>
    </xdr:to>
    <xdr:sp textlink="">
      <xdr:nvSpPr>
        <xdr:cNvPr id="881" name="楕円 880"/>
        <xdr:cNvSpPr/>
      </xdr:nvSpPr>
      <xdr:spPr>
        <a:xfrm>
          <a:off x="18605500" y="1244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49836</xdr:rowOff>
    </xdr:from>
    <xdr:ext cx="534377" cy="259045"/>
    <xdr:sp textlink="">
      <xdr:nvSpPr>
        <xdr:cNvPr id="882" name="テキスト ボックス 881"/>
        <xdr:cNvSpPr txBox="1"/>
      </xdr:nvSpPr>
      <xdr:spPr>
        <a:xfrm>
          <a:off x="18389111" y="1222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人件費については全国平均を大きく上回る水準で推移している。これは総合支所方式により支所職員の配置が多く、全体職員数が多いことに加え、ラスパイレス指数も高いことが要因の一つとなっている。前年度と比較すると、退職者数や職員数の減により</a:t>
          </a:r>
          <a:r>
            <a:rPr kumimoji="1" lang="en-US" altLang="ja-JP" sz="1050">
              <a:solidFill>
                <a:schemeClr val="dk1"/>
              </a:solidFill>
              <a:effectLst/>
              <a:latin typeface="+mn-lt"/>
              <a:ea typeface="+mn-ea"/>
              <a:cs typeface="+mn-cs"/>
            </a:rPr>
            <a:t>791</a:t>
          </a:r>
          <a:r>
            <a:rPr kumimoji="1" lang="ja-JP" altLang="ja-JP" sz="1050">
              <a:solidFill>
                <a:schemeClr val="dk1"/>
              </a:solidFill>
              <a:effectLst/>
              <a:latin typeface="+mn-lt"/>
              <a:ea typeface="+mn-ea"/>
              <a:cs typeface="+mn-cs"/>
            </a:rPr>
            <a:t>円の減となっているものの、依然として類似団体平均と比較しても大きく上回っているため、引き続き「中津市行政サービス高度化プラン</a:t>
          </a:r>
          <a:r>
            <a:rPr kumimoji="1" lang="en-US" altLang="ja-JP" sz="1050">
              <a:solidFill>
                <a:schemeClr val="dk1"/>
              </a:solidFill>
              <a:effectLst/>
              <a:latin typeface="+mn-lt"/>
              <a:ea typeface="+mn-ea"/>
              <a:cs typeface="+mn-cs"/>
            </a:rPr>
            <a:t>2022</a:t>
          </a:r>
          <a:r>
            <a:rPr kumimoji="1" lang="ja-JP" altLang="ja-JP" sz="1050">
              <a:solidFill>
                <a:schemeClr val="dk1"/>
              </a:solidFill>
              <a:effectLst/>
              <a:latin typeface="+mn-lt"/>
              <a:ea typeface="+mn-ea"/>
              <a:cs typeface="+mn-cs"/>
            </a:rPr>
            <a:t>」に基づき、職員数の適正化を図り人件費の削減に努める。</a:t>
          </a:r>
          <a:endParaRPr lang="ja-JP" altLang="ja-JP" sz="1200">
            <a:effectLst/>
          </a:endParaRPr>
        </a:p>
        <a:p>
          <a:r>
            <a:rPr kumimoji="1" lang="ja-JP" altLang="ja-JP" sz="1050">
              <a:solidFill>
                <a:schemeClr val="dk1"/>
              </a:solidFill>
              <a:effectLst/>
              <a:latin typeface="+mn-lt"/>
              <a:ea typeface="+mn-ea"/>
              <a:cs typeface="+mn-cs"/>
            </a:rPr>
            <a:t>　扶助費については、</a:t>
          </a:r>
          <a:r>
            <a:rPr kumimoji="1" lang="en-US" altLang="ja-JP" sz="1050">
              <a:solidFill>
                <a:schemeClr val="dk1"/>
              </a:solidFill>
              <a:effectLst/>
              <a:latin typeface="+mn-lt"/>
              <a:ea typeface="+mn-ea"/>
              <a:cs typeface="+mn-cs"/>
            </a:rPr>
            <a:t>R3</a:t>
          </a:r>
          <a:r>
            <a:rPr kumimoji="1" lang="ja-JP" altLang="ja-JP" sz="1050">
              <a:solidFill>
                <a:schemeClr val="dk1"/>
              </a:solidFill>
              <a:effectLst/>
              <a:latin typeface="+mn-lt"/>
              <a:ea typeface="+mn-ea"/>
              <a:cs typeface="+mn-cs"/>
            </a:rPr>
            <a:t>年度は住民税非課税世帯等や子育て世帯への臨時特別給付金などの支給があったため、前年度と比較して</a:t>
          </a:r>
          <a:r>
            <a:rPr kumimoji="1" lang="en-US" altLang="ja-JP" sz="1050">
              <a:solidFill>
                <a:schemeClr val="dk1"/>
              </a:solidFill>
              <a:effectLst/>
              <a:latin typeface="+mn-lt"/>
              <a:ea typeface="+mn-ea"/>
              <a:cs typeface="+mn-cs"/>
            </a:rPr>
            <a:t>29,517</a:t>
          </a:r>
          <a:r>
            <a:rPr kumimoji="1" lang="ja-JP" altLang="ja-JP" sz="1050">
              <a:solidFill>
                <a:schemeClr val="dk1"/>
              </a:solidFill>
              <a:effectLst/>
              <a:latin typeface="+mn-lt"/>
              <a:ea typeface="+mn-ea"/>
              <a:cs typeface="+mn-cs"/>
            </a:rPr>
            <a:t>円の増となっている。また、</a:t>
          </a:r>
          <a:r>
            <a:rPr kumimoji="1" lang="ja-JP" altLang="en-US" sz="1050">
              <a:solidFill>
                <a:schemeClr val="dk1"/>
              </a:solidFill>
              <a:effectLst/>
              <a:latin typeface="+mn-lt"/>
              <a:ea typeface="+mn-ea"/>
              <a:cs typeface="+mn-cs"/>
            </a:rPr>
            <a:t>扶助費は、障害福祉費が増額する一方</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少子化により児童福祉費が減額することから、横ばい推移することが見込まれるため、引き続き</a:t>
          </a:r>
          <a:r>
            <a:rPr kumimoji="1" lang="ja-JP" altLang="ja-JP" sz="1050">
              <a:solidFill>
                <a:schemeClr val="dk1"/>
              </a:solidFill>
              <a:effectLst/>
              <a:latin typeface="+mn-lt"/>
              <a:ea typeface="+mn-ea"/>
              <a:cs typeface="+mn-cs"/>
            </a:rPr>
            <a:t>政基盤の確立に努める。</a:t>
          </a:r>
          <a:endParaRPr lang="ja-JP" altLang="ja-JP" sz="1200">
            <a:effectLst/>
          </a:endParaRPr>
        </a:p>
        <a:p>
          <a:r>
            <a:rPr kumimoji="1" lang="ja-JP" altLang="ja-JP" sz="1050">
              <a:solidFill>
                <a:schemeClr val="dk1"/>
              </a:solidFill>
              <a:effectLst/>
              <a:latin typeface="+mn-lt"/>
              <a:ea typeface="+mn-ea"/>
              <a:cs typeface="+mn-cs"/>
            </a:rPr>
            <a:t>　補助費等については、</a:t>
          </a:r>
          <a:r>
            <a:rPr kumimoji="1" lang="en-US" altLang="ja-JP" sz="1050">
              <a:solidFill>
                <a:schemeClr val="dk1"/>
              </a:solidFill>
              <a:effectLst/>
              <a:latin typeface="+mn-lt"/>
              <a:ea typeface="+mn-ea"/>
              <a:cs typeface="+mn-cs"/>
            </a:rPr>
            <a:t>R2</a:t>
          </a:r>
          <a:r>
            <a:rPr kumimoji="1" lang="ja-JP" altLang="ja-JP" sz="1050">
              <a:solidFill>
                <a:schemeClr val="dk1"/>
              </a:solidFill>
              <a:effectLst/>
              <a:latin typeface="+mn-lt"/>
              <a:ea typeface="+mn-ea"/>
              <a:cs typeface="+mn-cs"/>
            </a:rPr>
            <a:t>年度の特別定額給付金分が大きく減少しているが、引き続き、プレミアム付商品券事業補助金や新型コロナウイルス関連事業があり、</a:t>
          </a:r>
          <a:r>
            <a:rPr kumimoji="1" lang="en-US" altLang="ja-JP" sz="1050">
              <a:solidFill>
                <a:schemeClr val="dk1"/>
              </a:solidFill>
              <a:effectLst/>
              <a:latin typeface="+mn-lt"/>
              <a:ea typeface="+mn-ea"/>
              <a:cs typeface="+mn-cs"/>
            </a:rPr>
            <a:t>R1</a:t>
          </a:r>
          <a:r>
            <a:rPr kumimoji="1" lang="ja-JP" altLang="ja-JP" sz="1050">
              <a:solidFill>
                <a:schemeClr val="dk1"/>
              </a:solidFill>
              <a:effectLst/>
              <a:latin typeface="+mn-lt"/>
              <a:ea typeface="+mn-ea"/>
              <a:cs typeface="+mn-cs"/>
            </a:rPr>
            <a:t>年度と比較しても一人当たりのコストが増額している。</a:t>
          </a:r>
          <a:endParaRPr lang="ja-JP" altLang="ja-JP" sz="1200">
            <a:effectLst/>
          </a:endParaRPr>
        </a:p>
        <a:p>
          <a:r>
            <a:rPr kumimoji="1" lang="ja-JP" altLang="ja-JP" sz="1050">
              <a:solidFill>
                <a:schemeClr val="dk1"/>
              </a:solidFill>
              <a:effectLst/>
              <a:latin typeface="+mn-lt"/>
              <a:ea typeface="+mn-ea"/>
              <a:cs typeface="+mn-cs"/>
            </a:rPr>
            <a:t>　普通建設事業については、ごみ処理施設の更新などにより、前年度と比較して</a:t>
          </a:r>
          <a:r>
            <a:rPr kumimoji="1" lang="en-US" altLang="ja-JP" sz="1050">
              <a:solidFill>
                <a:schemeClr val="dk1"/>
              </a:solidFill>
              <a:effectLst/>
              <a:latin typeface="+mn-lt"/>
              <a:ea typeface="+mn-ea"/>
              <a:cs typeface="+mn-cs"/>
            </a:rPr>
            <a:t>2,200</a:t>
          </a:r>
          <a:r>
            <a:rPr kumimoji="1" lang="ja-JP" altLang="ja-JP" sz="1050">
              <a:solidFill>
                <a:schemeClr val="dk1"/>
              </a:solidFill>
              <a:effectLst/>
              <a:latin typeface="+mn-lt"/>
              <a:ea typeface="+mn-ea"/>
              <a:cs typeface="+mn-cs"/>
            </a:rPr>
            <a:t>円の増となり、全国平均及び類似団体平均を上回る数値となった。</a:t>
          </a:r>
          <a:endParaRPr lang="ja-JP" altLang="ja-JP" sz="1200">
            <a:effectLst/>
          </a:endParaRPr>
        </a:p>
        <a:p>
          <a:r>
            <a:rPr kumimoji="1" lang="ja-JP" altLang="ja-JP" sz="1050">
              <a:solidFill>
                <a:schemeClr val="dk1"/>
              </a:solidFill>
              <a:effectLst/>
              <a:latin typeface="+mn-lt"/>
              <a:ea typeface="+mn-ea"/>
              <a:cs typeface="+mn-cs"/>
            </a:rPr>
            <a:t>　公債費については、プライマリーバランスに留意した適正管理により、前年度と比較すると</a:t>
          </a:r>
          <a:r>
            <a:rPr kumimoji="1" lang="en-US" altLang="ja-JP" sz="1050">
              <a:solidFill>
                <a:schemeClr val="dk1"/>
              </a:solidFill>
              <a:effectLst/>
              <a:latin typeface="+mn-lt"/>
              <a:ea typeface="+mn-ea"/>
              <a:cs typeface="+mn-cs"/>
            </a:rPr>
            <a:t>1,816</a:t>
          </a:r>
          <a:r>
            <a:rPr kumimoji="1" lang="ja-JP" altLang="ja-JP" sz="1050">
              <a:solidFill>
                <a:schemeClr val="dk1"/>
              </a:solidFill>
              <a:effectLst/>
              <a:latin typeface="+mn-lt"/>
              <a:ea typeface="+mn-ea"/>
              <a:cs typeface="+mn-cs"/>
            </a:rPr>
            <a:t>円の減となっているものの、依然として全国平均及び類似団体平均を上回っている。今後も減少を見込んでいるが、引き続き「中津市行政サービス高度化プラン」で掲げる目標を遵守しつつ、適正管理に努め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83,110
81,770
491.44
48,078,217
45,384,160
2,564,052
24,677,089
39,743,365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textlink="">
      <xdr:nvSpPr>
        <xdr:cNvPr id="55" name="議会費最小値テキスト"/>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textlink="">
      <xdr:nvSpPr>
        <xdr:cNvPr id="57" name="議会費最大値テキスト"/>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160731</xdr:rowOff>
    </xdr:from>
    <xdr:to>
      <xdr:col>24</xdr:col>
      <xdr:colOff>63500</xdr:colOff>
      <xdr:row>36</xdr:row>
      <xdr:rowOff>2540</xdr:rowOff>
    </xdr:to>
    <xdr:cxnSp macro="">
      <xdr:nvCxnSpPr>
        <xdr:cNvPr id="59" name="直線コネクタ 58"/>
        <xdr:cNvCxnSpPr/>
      </xdr:nvCxnSpPr>
      <xdr:spPr>
        <a:xfrm flipV="1">
          <a:off x="3797300" y="6161481"/>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90746</xdr:rowOff>
    </xdr:from>
    <xdr:ext cx="469744" cy="259045"/>
    <xdr:sp textlink="">
      <xdr:nvSpPr>
        <xdr:cNvPr id="60" name="議会費平均値テキスト"/>
        <xdr:cNvSpPr txBox="1"/>
      </xdr:nvSpPr>
      <xdr:spPr>
        <a:xfrm>
          <a:off x="4686300" y="5920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textlink="">
      <xdr:nvSpPr>
        <xdr:cNvPr id="61" name="フローチャート: 判断 60"/>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130099</xdr:rowOff>
    </xdr:from>
    <xdr:to>
      <xdr:col>19</xdr:col>
      <xdr:colOff>177800</xdr:colOff>
      <xdr:row>36</xdr:row>
      <xdr:rowOff>2540</xdr:rowOff>
    </xdr:to>
    <xdr:cxnSp macro="">
      <xdr:nvCxnSpPr>
        <xdr:cNvPr id="62" name="直線コネクタ 61"/>
        <xdr:cNvCxnSpPr/>
      </xdr:nvCxnSpPr>
      <xdr:spPr>
        <a:xfrm>
          <a:off x="2908300" y="6130849"/>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textlink="">
      <xdr:nvSpPr>
        <xdr:cNvPr id="63" name="フローチャート: 判断 62"/>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88155</xdr:rowOff>
    </xdr:from>
    <xdr:ext cx="469744" cy="259045"/>
    <xdr:sp textlink="">
      <xdr:nvSpPr>
        <xdr:cNvPr id="64" name="テキスト ボックス 63"/>
        <xdr:cNvSpPr txBox="1"/>
      </xdr:nvSpPr>
      <xdr:spPr>
        <a:xfrm>
          <a:off x="3562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33172</xdr:rowOff>
    </xdr:from>
    <xdr:to>
      <xdr:col>15</xdr:col>
      <xdr:colOff>50800</xdr:colOff>
      <xdr:row>35</xdr:row>
      <xdr:rowOff>130099</xdr:rowOff>
    </xdr:to>
    <xdr:cxnSp macro="">
      <xdr:nvCxnSpPr>
        <xdr:cNvPr id="65" name="直線コネクタ 64"/>
        <xdr:cNvCxnSpPr/>
      </xdr:nvCxnSpPr>
      <xdr:spPr>
        <a:xfrm>
          <a:off x="2019300" y="6033922"/>
          <a:ext cx="889000" cy="9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textlink="">
      <xdr:nvSpPr>
        <xdr:cNvPr id="66" name="フローチャート: 判断 65"/>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41063</xdr:rowOff>
    </xdr:from>
    <xdr:ext cx="469744" cy="259045"/>
    <xdr:sp textlink="">
      <xdr:nvSpPr>
        <xdr:cNvPr id="67" name="テキスト ボックス 66"/>
        <xdr:cNvSpPr txBox="1"/>
      </xdr:nvSpPr>
      <xdr:spPr>
        <a:xfrm>
          <a:off x="2673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32715</xdr:rowOff>
    </xdr:from>
    <xdr:to>
      <xdr:col>10</xdr:col>
      <xdr:colOff>114300</xdr:colOff>
      <xdr:row>35</xdr:row>
      <xdr:rowOff>33172</xdr:rowOff>
    </xdr:to>
    <xdr:cxnSp macro="">
      <xdr:nvCxnSpPr>
        <xdr:cNvPr id="68" name="直線コネクタ 67"/>
        <xdr:cNvCxnSpPr/>
      </xdr:nvCxnSpPr>
      <xdr:spPr>
        <a:xfrm>
          <a:off x="1130300" y="603346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textlink="">
      <xdr:nvSpPr>
        <xdr:cNvPr id="69" name="フローチャート: 判断 68"/>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30548</xdr:rowOff>
    </xdr:from>
    <xdr:ext cx="469744" cy="259045"/>
    <xdr:sp textlink="">
      <xdr:nvSpPr>
        <xdr:cNvPr id="70" name="テキスト ボックス 69"/>
        <xdr:cNvSpPr txBox="1"/>
      </xdr:nvSpPr>
      <xdr:spPr>
        <a:xfrm>
          <a:off x="1784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textlink="">
      <xdr:nvSpPr>
        <xdr:cNvPr id="71" name="フローチャート: 判断 70"/>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18661</xdr:rowOff>
    </xdr:from>
    <xdr:ext cx="469744" cy="259045"/>
    <xdr:sp textlink="">
      <xdr:nvSpPr>
        <xdr:cNvPr id="72" name="テキスト ボックス 71"/>
        <xdr:cNvSpPr txBox="1"/>
      </xdr:nvSpPr>
      <xdr:spPr>
        <a:xfrm>
          <a:off x="895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109931</xdr:rowOff>
    </xdr:from>
    <xdr:to>
      <xdr:col>24</xdr:col>
      <xdr:colOff>114300</xdr:colOff>
      <xdr:row>36</xdr:row>
      <xdr:rowOff>40081</xdr:rowOff>
    </xdr:to>
    <xdr:sp textlink="">
      <xdr:nvSpPr>
        <xdr:cNvPr id="78" name="楕円 77"/>
        <xdr:cNvSpPr/>
      </xdr:nvSpPr>
      <xdr:spPr>
        <a:xfrm>
          <a:off x="4584700" y="611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88358</xdr:rowOff>
    </xdr:from>
    <xdr:ext cx="469744" cy="259045"/>
    <xdr:sp textlink="">
      <xdr:nvSpPr>
        <xdr:cNvPr id="79" name="議会費該当値テキスト"/>
        <xdr:cNvSpPr txBox="1"/>
      </xdr:nvSpPr>
      <xdr:spPr>
        <a:xfrm>
          <a:off x="4686300" y="608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123190</xdr:rowOff>
    </xdr:from>
    <xdr:to>
      <xdr:col>20</xdr:col>
      <xdr:colOff>38100</xdr:colOff>
      <xdr:row>36</xdr:row>
      <xdr:rowOff>53340</xdr:rowOff>
    </xdr:to>
    <xdr:sp textlink="">
      <xdr:nvSpPr>
        <xdr:cNvPr id="80" name="楕円 79"/>
        <xdr:cNvSpPr/>
      </xdr:nvSpPr>
      <xdr:spPr>
        <a:xfrm>
          <a:off x="3746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44467</xdr:rowOff>
    </xdr:from>
    <xdr:ext cx="469744" cy="259045"/>
    <xdr:sp textlink="">
      <xdr:nvSpPr>
        <xdr:cNvPr id="81" name="テキスト ボックス 80"/>
        <xdr:cNvSpPr txBox="1"/>
      </xdr:nvSpPr>
      <xdr:spPr>
        <a:xfrm>
          <a:off x="3562428"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79299</xdr:rowOff>
    </xdr:from>
    <xdr:to>
      <xdr:col>15</xdr:col>
      <xdr:colOff>101600</xdr:colOff>
      <xdr:row>36</xdr:row>
      <xdr:rowOff>9449</xdr:rowOff>
    </xdr:to>
    <xdr:sp textlink="">
      <xdr:nvSpPr>
        <xdr:cNvPr id="82" name="楕円 81"/>
        <xdr:cNvSpPr/>
      </xdr:nvSpPr>
      <xdr:spPr>
        <a:xfrm>
          <a:off x="2857500" y="608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576</xdr:rowOff>
    </xdr:from>
    <xdr:ext cx="469744" cy="259045"/>
    <xdr:sp textlink="">
      <xdr:nvSpPr>
        <xdr:cNvPr id="83" name="テキスト ボックス 82"/>
        <xdr:cNvSpPr txBox="1"/>
      </xdr:nvSpPr>
      <xdr:spPr>
        <a:xfrm>
          <a:off x="2673428" y="61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153822</xdr:rowOff>
    </xdr:from>
    <xdr:to>
      <xdr:col>10</xdr:col>
      <xdr:colOff>165100</xdr:colOff>
      <xdr:row>35</xdr:row>
      <xdr:rowOff>83972</xdr:rowOff>
    </xdr:to>
    <xdr:sp textlink="">
      <xdr:nvSpPr>
        <xdr:cNvPr id="84" name="楕円 83"/>
        <xdr:cNvSpPr/>
      </xdr:nvSpPr>
      <xdr:spPr>
        <a:xfrm>
          <a:off x="1968500" y="598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75099</xdr:rowOff>
    </xdr:from>
    <xdr:ext cx="469744" cy="259045"/>
    <xdr:sp textlink="">
      <xdr:nvSpPr>
        <xdr:cNvPr id="85" name="テキスト ボックス 84"/>
        <xdr:cNvSpPr txBox="1"/>
      </xdr:nvSpPr>
      <xdr:spPr>
        <a:xfrm>
          <a:off x="1784428" y="607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153365</xdr:rowOff>
    </xdr:from>
    <xdr:to>
      <xdr:col>6</xdr:col>
      <xdr:colOff>38100</xdr:colOff>
      <xdr:row>35</xdr:row>
      <xdr:rowOff>83515</xdr:rowOff>
    </xdr:to>
    <xdr:sp textlink="">
      <xdr:nvSpPr>
        <xdr:cNvPr id="86" name="楕円 85"/>
        <xdr:cNvSpPr/>
      </xdr:nvSpPr>
      <xdr:spPr>
        <a:xfrm>
          <a:off x="1079500" y="59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74642</xdr:rowOff>
    </xdr:from>
    <xdr:ext cx="469744" cy="259045"/>
    <xdr:sp textlink="">
      <xdr:nvSpPr>
        <xdr:cNvPr id="87" name="テキスト ボックス 86"/>
        <xdr:cNvSpPr txBox="1"/>
      </xdr:nvSpPr>
      <xdr:spPr>
        <a:xfrm>
          <a:off x="895428" y="607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textlink="">
      <xdr:nvSpPr>
        <xdr:cNvPr id="112" name="総務費最小値テキスト"/>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textlink="">
      <xdr:nvSpPr>
        <xdr:cNvPr id="114" name="総務費最大値テキスト"/>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70434</xdr:rowOff>
    </xdr:from>
    <xdr:to>
      <xdr:col>24</xdr:col>
      <xdr:colOff>63500</xdr:colOff>
      <xdr:row>56</xdr:row>
      <xdr:rowOff>142710</xdr:rowOff>
    </xdr:to>
    <xdr:cxnSp macro="">
      <xdr:nvCxnSpPr>
        <xdr:cNvPr id="116" name="直線コネクタ 115"/>
        <xdr:cNvCxnSpPr/>
      </xdr:nvCxnSpPr>
      <xdr:spPr>
        <a:xfrm>
          <a:off x="3797300" y="8985834"/>
          <a:ext cx="838200" cy="75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textlink="">
      <xdr:nvSpPr>
        <xdr:cNvPr id="117" name="総務費平均値テキスト"/>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textlink="">
      <xdr:nvSpPr>
        <xdr:cNvPr id="118" name="フローチャート: 判断 117"/>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70434</xdr:rowOff>
    </xdr:from>
    <xdr:to>
      <xdr:col>19</xdr:col>
      <xdr:colOff>177800</xdr:colOff>
      <xdr:row>56</xdr:row>
      <xdr:rowOff>129009</xdr:rowOff>
    </xdr:to>
    <xdr:cxnSp macro="">
      <xdr:nvCxnSpPr>
        <xdr:cNvPr id="119" name="直線コネクタ 118"/>
        <xdr:cNvCxnSpPr/>
      </xdr:nvCxnSpPr>
      <xdr:spPr>
        <a:xfrm flipV="1">
          <a:off x="2908300" y="8985834"/>
          <a:ext cx="889000" cy="74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textlink="">
      <xdr:nvSpPr>
        <xdr:cNvPr id="120" name="フローチャート: 判断 119"/>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151477</xdr:rowOff>
    </xdr:from>
    <xdr:ext cx="599010" cy="259045"/>
    <xdr:sp textlink="">
      <xdr:nvSpPr>
        <xdr:cNvPr id="121" name="テキスト ボックス 120"/>
        <xdr:cNvSpPr txBox="1"/>
      </xdr:nvSpPr>
      <xdr:spPr>
        <a:xfrm>
          <a:off x="3497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129009</xdr:rowOff>
    </xdr:from>
    <xdr:to>
      <xdr:col>15</xdr:col>
      <xdr:colOff>50800</xdr:colOff>
      <xdr:row>57</xdr:row>
      <xdr:rowOff>2540</xdr:rowOff>
    </xdr:to>
    <xdr:cxnSp macro="">
      <xdr:nvCxnSpPr>
        <xdr:cNvPr id="122" name="直線コネクタ 121"/>
        <xdr:cNvCxnSpPr/>
      </xdr:nvCxnSpPr>
      <xdr:spPr>
        <a:xfrm flipV="1">
          <a:off x="2019300" y="9730209"/>
          <a:ext cx="889000" cy="4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textlink="">
      <xdr:nvSpPr>
        <xdr:cNvPr id="123" name="フローチャート: 判断 122"/>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98548</xdr:rowOff>
    </xdr:from>
    <xdr:ext cx="534377" cy="259045"/>
    <xdr:sp textlink="">
      <xdr:nvSpPr>
        <xdr:cNvPr id="124" name="テキスト ボックス 123"/>
        <xdr:cNvSpPr txBox="1"/>
      </xdr:nvSpPr>
      <xdr:spPr>
        <a:xfrm>
          <a:off x="2641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2540</xdr:rowOff>
    </xdr:from>
    <xdr:to>
      <xdr:col>10</xdr:col>
      <xdr:colOff>114300</xdr:colOff>
      <xdr:row>57</xdr:row>
      <xdr:rowOff>16515</xdr:rowOff>
    </xdr:to>
    <xdr:cxnSp macro="">
      <xdr:nvCxnSpPr>
        <xdr:cNvPr id="125" name="直線コネクタ 124"/>
        <xdr:cNvCxnSpPr/>
      </xdr:nvCxnSpPr>
      <xdr:spPr>
        <a:xfrm flipV="1">
          <a:off x="1130300" y="9775190"/>
          <a:ext cx="889000" cy="1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textlink="">
      <xdr:nvSpPr>
        <xdr:cNvPr id="126" name="フローチャート: 判断 125"/>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123009</xdr:rowOff>
    </xdr:from>
    <xdr:ext cx="534377" cy="259045"/>
    <xdr:sp textlink="">
      <xdr:nvSpPr>
        <xdr:cNvPr id="127" name="テキスト ボックス 126"/>
        <xdr:cNvSpPr txBox="1"/>
      </xdr:nvSpPr>
      <xdr:spPr>
        <a:xfrm>
          <a:off x="1752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textlink="">
      <xdr:nvSpPr>
        <xdr:cNvPr id="128" name="フローチャート: 判断 127"/>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121698</xdr:rowOff>
    </xdr:from>
    <xdr:ext cx="534377" cy="259045"/>
    <xdr:sp textlink="">
      <xdr:nvSpPr>
        <xdr:cNvPr id="129" name="テキスト ボックス 128"/>
        <xdr:cNvSpPr txBox="1"/>
      </xdr:nvSpPr>
      <xdr:spPr>
        <a:xfrm>
          <a:off x="863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91910</xdr:rowOff>
    </xdr:from>
    <xdr:to>
      <xdr:col>24</xdr:col>
      <xdr:colOff>114300</xdr:colOff>
      <xdr:row>57</xdr:row>
      <xdr:rowOff>22060</xdr:rowOff>
    </xdr:to>
    <xdr:sp textlink="">
      <xdr:nvSpPr>
        <xdr:cNvPr id="135" name="楕円 134"/>
        <xdr:cNvSpPr/>
      </xdr:nvSpPr>
      <xdr:spPr>
        <a:xfrm>
          <a:off x="4584700" y="969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70337</xdr:rowOff>
    </xdr:from>
    <xdr:ext cx="534377" cy="259045"/>
    <xdr:sp textlink="">
      <xdr:nvSpPr>
        <xdr:cNvPr id="136" name="総務費該当値テキスト"/>
        <xdr:cNvSpPr txBox="1"/>
      </xdr:nvSpPr>
      <xdr:spPr>
        <a:xfrm>
          <a:off x="4686300" y="967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19634</xdr:rowOff>
    </xdr:from>
    <xdr:to>
      <xdr:col>20</xdr:col>
      <xdr:colOff>38100</xdr:colOff>
      <xdr:row>52</xdr:row>
      <xdr:rowOff>121234</xdr:rowOff>
    </xdr:to>
    <xdr:sp textlink="">
      <xdr:nvSpPr>
        <xdr:cNvPr id="137" name="楕円 136"/>
        <xdr:cNvSpPr/>
      </xdr:nvSpPr>
      <xdr:spPr>
        <a:xfrm>
          <a:off x="3746500" y="893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112361</xdr:rowOff>
    </xdr:from>
    <xdr:ext cx="599010" cy="259045"/>
    <xdr:sp textlink="">
      <xdr:nvSpPr>
        <xdr:cNvPr id="138" name="テキスト ボックス 137"/>
        <xdr:cNvSpPr txBox="1"/>
      </xdr:nvSpPr>
      <xdr:spPr>
        <a:xfrm>
          <a:off x="3497795" y="9027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78209</xdr:rowOff>
    </xdr:from>
    <xdr:to>
      <xdr:col>15</xdr:col>
      <xdr:colOff>101600</xdr:colOff>
      <xdr:row>57</xdr:row>
      <xdr:rowOff>8359</xdr:rowOff>
    </xdr:to>
    <xdr:sp textlink="">
      <xdr:nvSpPr>
        <xdr:cNvPr id="139" name="楕円 138"/>
        <xdr:cNvSpPr/>
      </xdr:nvSpPr>
      <xdr:spPr>
        <a:xfrm>
          <a:off x="2857500" y="967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170936</xdr:rowOff>
    </xdr:from>
    <xdr:ext cx="534377" cy="259045"/>
    <xdr:sp textlink="">
      <xdr:nvSpPr>
        <xdr:cNvPr id="140" name="テキスト ボックス 139"/>
        <xdr:cNvSpPr txBox="1"/>
      </xdr:nvSpPr>
      <xdr:spPr>
        <a:xfrm>
          <a:off x="2641111" y="977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123190</xdr:rowOff>
    </xdr:from>
    <xdr:to>
      <xdr:col>10</xdr:col>
      <xdr:colOff>165100</xdr:colOff>
      <xdr:row>57</xdr:row>
      <xdr:rowOff>53340</xdr:rowOff>
    </xdr:to>
    <xdr:sp textlink="">
      <xdr:nvSpPr>
        <xdr:cNvPr id="141" name="楕円 140"/>
        <xdr:cNvSpPr/>
      </xdr:nvSpPr>
      <xdr:spPr>
        <a:xfrm>
          <a:off x="1968500" y="97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44467</xdr:rowOff>
    </xdr:from>
    <xdr:ext cx="534377" cy="259045"/>
    <xdr:sp textlink="">
      <xdr:nvSpPr>
        <xdr:cNvPr id="142" name="テキスト ボックス 141"/>
        <xdr:cNvSpPr txBox="1"/>
      </xdr:nvSpPr>
      <xdr:spPr>
        <a:xfrm>
          <a:off x="1752111" y="981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137165</xdr:rowOff>
    </xdr:from>
    <xdr:to>
      <xdr:col>6</xdr:col>
      <xdr:colOff>38100</xdr:colOff>
      <xdr:row>57</xdr:row>
      <xdr:rowOff>67315</xdr:rowOff>
    </xdr:to>
    <xdr:sp textlink="">
      <xdr:nvSpPr>
        <xdr:cNvPr id="143" name="楕円 142"/>
        <xdr:cNvSpPr/>
      </xdr:nvSpPr>
      <xdr:spPr>
        <a:xfrm>
          <a:off x="1079500" y="973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58442</xdr:rowOff>
    </xdr:from>
    <xdr:ext cx="534377" cy="259045"/>
    <xdr:sp textlink="">
      <xdr:nvSpPr>
        <xdr:cNvPr id="144" name="テキスト ボックス 143"/>
        <xdr:cNvSpPr txBox="1"/>
      </xdr:nvSpPr>
      <xdr:spPr>
        <a:xfrm>
          <a:off x="863111" y="983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textlink="">
      <xdr:nvSpPr>
        <xdr:cNvPr id="170" name="民生費最小値テキスト"/>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textlink="">
      <xdr:nvSpPr>
        <xdr:cNvPr id="172" name="民生費最大値テキスト"/>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144970</xdr:rowOff>
    </xdr:from>
    <xdr:to>
      <xdr:col>24</xdr:col>
      <xdr:colOff>63500</xdr:colOff>
      <xdr:row>73</xdr:row>
      <xdr:rowOff>160554</xdr:rowOff>
    </xdr:to>
    <xdr:cxnSp macro="">
      <xdr:nvCxnSpPr>
        <xdr:cNvPr id="174" name="直線コネクタ 173"/>
        <xdr:cNvCxnSpPr/>
      </xdr:nvCxnSpPr>
      <xdr:spPr>
        <a:xfrm flipV="1">
          <a:off x="3797300" y="12317920"/>
          <a:ext cx="838200" cy="35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118736</xdr:rowOff>
    </xdr:from>
    <xdr:ext cx="599010" cy="259045"/>
    <xdr:sp textlink="">
      <xdr:nvSpPr>
        <xdr:cNvPr id="175" name="民生費平均値テキスト"/>
        <xdr:cNvSpPr txBox="1"/>
      </xdr:nvSpPr>
      <xdr:spPr>
        <a:xfrm>
          <a:off x="4686300" y="12806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textlink="">
      <xdr:nvSpPr>
        <xdr:cNvPr id="176" name="フローチャート: 判断 175"/>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160554</xdr:rowOff>
    </xdr:from>
    <xdr:to>
      <xdr:col>19</xdr:col>
      <xdr:colOff>177800</xdr:colOff>
      <xdr:row>74</xdr:row>
      <xdr:rowOff>82931</xdr:rowOff>
    </xdr:to>
    <xdr:cxnSp macro="">
      <xdr:nvCxnSpPr>
        <xdr:cNvPr id="177" name="直線コネクタ 176"/>
        <xdr:cNvCxnSpPr/>
      </xdr:nvCxnSpPr>
      <xdr:spPr>
        <a:xfrm flipV="1">
          <a:off x="2908300" y="12676404"/>
          <a:ext cx="889000" cy="9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144894</xdr:rowOff>
    </xdr:from>
    <xdr:to>
      <xdr:col>20</xdr:col>
      <xdr:colOff>38100</xdr:colOff>
      <xdr:row>75</xdr:row>
      <xdr:rowOff>75044</xdr:rowOff>
    </xdr:to>
    <xdr:sp textlink="">
      <xdr:nvSpPr>
        <xdr:cNvPr id="178" name="フローチャート: 判断 177"/>
        <xdr:cNvSpPr/>
      </xdr:nvSpPr>
      <xdr:spPr>
        <a:xfrm>
          <a:off x="37465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66171</xdr:rowOff>
    </xdr:from>
    <xdr:ext cx="599010" cy="259045"/>
    <xdr:sp textlink="">
      <xdr:nvSpPr>
        <xdr:cNvPr id="179" name="テキスト ボックス 178"/>
        <xdr:cNvSpPr txBox="1"/>
      </xdr:nvSpPr>
      <xdr:spPr>
        <a:xfrm>
          <a:off x="3497795" y="1292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82931</xdr:rowOff>
    </xdr:from>
    <xdr:to>
      <xdr:col>15</xdr:col>
      <xdr:colOff>50800</xdr:colOff>
      <xdr:row>74</xdr:row>
      <xdr:rowOff>158648</xdr:rowOff>
    </xdr:to>
    <xdr:cxnSp macro="">
      <xdr:nvCxnSpPr>
        <xdr:cNvPr id="180" name="直線コネクタ 179"/>
        <xdr:cNvCxnSpPr/>
      </xdr:nvCxnSpPr>
      <xdr:spPr>
        <a:xfrm flipV="1">
          <a:off x="2019300" y="12770231"/>
          <a:ext cx="889000" cy="7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41237</xdr:rowOff>
    </xdr:from>
    <xdr:to>
      <xdr:col>15</xdr:col>
      <xdr:colOff>101600</xdr:colOff>
      <xdr:row>75</xdr:row>
      <xdr:rowOff>142837</xdr:rowOff>
    </xdr:to>
    <xdr:sp textlink="">
      <xdr:nvSpPr>
        <xdr:cNvPr id="181" name="フローチャート: 判断 180"/>
        <xdr:cNvSpPr/>
      </xdr:nvSpPr>
      <xdr:spPr>
        <a:xfrm>
          <a:off x="2857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133963</xdr:rowOff>
    </xdr:from>
    <xdr:ext cx="599010" cy="259045"/>
    <xdr:sp textlink="">
      <xdr:nvSpPr>
        <xdr:cNvPr id="182" name="テキスト ボックス 181"/>
        <xdr:cNvSpPr txBox="1"/>
      </xdr:nvSpPr>
      <xdr:spPr>
        <a:xfrm>
          <a:off x="2608795" y="12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128778</xdr:rowOff>
    </xdr:from>
    <xdr:to>
      <xdr:col>10</xdr:col>
      <xdr:colOff>114300</xdr:colOff>
      <xdr:row>74</xdr:row>
      <xdr:rowOff>158648</xdr:rowOff>
    </xdr:to>
    <xdr:cxnSp macro="">
      <xdr:nvCxnSpPr>
        <xdr:cNvPr id="183" name="直線コネクタ 182"/>
        <xdr:cNvCxnSpPr/>
      </xdr:nvCxnSpPr>
      <xdr:spPr>
        <a:xfrm>
          <a:off x="1130300" y="12816078"/>
          <a:ext cx="8890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111366</xdr:rowOff>
    </xdr:from>
    <xdr:to>
      <xdr:col>10</xdr:col>
      <xdr:colOff>165100</xdr:colOff>
      <xdr:row>76</xdr:row>
      <xdr:rowOff>41517</xdr:rowOff>
    </xdr:to>
    <xdr:sp textlink="">
      <xdr:nvSpPr>
        <xdr:cNvPr id="184" name="フローチャート: 判断 183"/>
        <xdr:cNvSpPr/>
      </xdr:nvSpPr>
      <xdr:spPr>
        <a:xfrm>
          <a:off x="1968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32644</xdr:rowOff>
    </xdr:from>
    <xdr:ext cx="599010" cy="259045"/>
    <xdr:sp textlink="">
      <xdr:nvSpPr>
        <xdr:cNvPr id="185" name="テキスト ボックス 184"/>
        <xdr:cNvSpPr txBox="1"/>
      </xdr:nvSpPr>
      <xdr:spPr>
        <a:xfrm>
          <a:off x="1719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110224</xdr:rowOff>
    </xdr:from>
    <xdr:to>
      <xdr:col>6</xdr:col>
      <xdr:colOff>38100</xdr:colOff>
      <xdr:row>76</xdr:row>
      <xdr:rowOff>40373</xdr:rowOff>
    </xdr:to>
    <xdr:sp textlink="">
      <xdr:nvSpPr>
        <xdr:cNvPr id="186" name="フローチャート: 判断 185"/>
        <xdr:cNvSpPr/>
      </xdr:nvSpPr>
      <xdr:spPr>
        <a:xfrm>
          <a:off x="1079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31500</xdr:rowOff>
    </xdr:from>
    <xdr:ext cx="599010" cy="259045"/>
    <xdr:sp textlink="">
      <xdr:nvSpPr>
        <xdr:cNvPr id="187" name="テキスト ボックス 186"/>
        <xdr:cNvSpPr txBox="1"/>
      </xdr:nvSpPr>
      <xdr:spPr>
        <a:xfrm>
          <a:off x="830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94170</xdr:rowOff>
    </xdr:from>
    <xdr:to>
      <xdr:col>24</xdr:col>
      <xdr:colOff>114300</xdr:colOff>
      <xdr:row>72</xdr:row>
      <xdr:rowOff>24320</xdr:rowOff>
    </xdr:to>
    <xdr:sp textlink="">
      <xdr:nvSpPr>
        <xdr:cNvPr id="193" name="楕円 192"/>
        <xdr:cNvSpPr/>
      </xdr:nvSpPr>
      <xdr:spPr>
        <a:xfrm>
          <a:off x="4584700" y="122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117047</xdr:rowOff>
    </xdr:from>
    <xdr:ext cx="599010" cy="259045"/>
    <xdr:sp textlink="">
      <xdr:nvSpPr>
        <xdr:cNvPr id="194" name="民生費該当値テキスト"/>
        <xdr:cNvSpPr txBox="1"/>
      </xdr:nvSpPr>
      <xdr:spPr>
        <a:xfrm>
          <a:off x="4686300" y="12118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109754</xdr:rowOff>
    </xdr:from>
    <xdr:to>
      <xdr:col>20</xdr:col>
      <xdr:colOff>38100</xdr:colOff>
      <xdr:row>74</xdr:row>
      <xdr:rowOff>39904</xdr:rowOff>
    </xdr:to>
    <xdr:sp textlink="">
      <xdr:nvSpPr>
        <xdr:cNvPr id="195" name="楕円 194"/>
        <xdr:cNvSpPr/>
      </xdr:nvSpPr>
      <xdr:spPr>
        <a:xfrm>
          <a:off x="3746500" y="1262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56431</xdr:rowOff>
    </xdr:from>
    <xdr:ext cx="599010" cy="259045"/>
    <xdr:sp textlink="">
      <xdr:nvSpPr>
        <xdr:cNvPr id="196" name="テキスト ボックス 195"/>
        <xdr:cNvSpPr txBox="1"/>
      </xdr:nvSpPr>
      <xdr:spPr>
        <a:xfrm>
          <a:off x="3497795" y="1240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32131</xdr:rowOff>
    </xdr:from>
    <xdr:to>
      <xdr:col>15</xdr:col>
      <xdr:colOff>101600</xdr:colOff>
      <xdr:row>74</xdr:row>
      <xdr:rowOff>133731</xdr:rowOff>
    </xdr:to>
    <xdr:sp textlink="">
      <xdr:nvSpPr>
        <xdr:cNvPr id="197" name="楕円 196"/>
        <xdr:cNvSpPr/>
      </xdr:nvSpPr>
      <xdr:spPr>
        <a:xfrm>
          <a:off x="2857500" y="1271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150258</xdr:rowOff>
    </xdr:from>
    <xdr:ext cx="599010" cy="259045"/>
    <xdr:sp textlink="">
      <xdr:nvSpPr>
        <xdr:cNvPr id="198" name="テキスト ボックス 197"/>
        <xdr:cNvSpPr txBox="1"/>
      </xdr:nvSpPr>
      <xdr:spPr>
        <a:xfrm>
          <a:off x="2608795" y="1249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107848</xdr:rowOff>
    </xdr:from>
    <xdr:to>
      <xdr:col>10</xdr:col>
      <xdr:colOff>165100</xdr:colOff>
      <xdr:row>75</xdr:row>
      <xdr:rowOff>37998</xdr:rowOff>
    </xdr:to>
    <xdr:sp textlink="">
      <xdr:nvSpPr>
        <xdr:cNvPr id="199" name="楕円 198"/>
        <xdr:cNvSpPr/>
      </xdr:nvSpPr>
      <xdr:spPr>
        <a:xfrm>
          <a:off x="1968500" y="1279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54525</xdr:rowOff>
    </xdr:from>
    <xdr:ext cx="599010" cy="259045"/>
    <xdr:sp textlink="">
      <xdr:nvSpPr>
        <xdr:cNvPr id="200" name="テキスト ボックス 199"/>
        <xdr:cNvSpPr txBox="1"/>
      </xdr:nvSpPr>
      <xdr:spPr>
        <a:xfrm>
          <a:off x="1719795" y="12570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77978</xdr:rowOff>
    </xdr:from>
    <xdr:to>
      <xdr:col>6</xdr:col>
      <xdr:colOff>38100</xdr:colOff>
      <xdr:row>75</xdr:row>
      <xdr:rowOff>8128</xdr:rowOff>
    </xdr:to>
    <xdr:sp textlink="">
      <xdr:nvSpPr>
        <xdr:cNvPr id="201" name="楕円 200"/>
        <xdr:cNvSpPr/>
      </xdr:nvSpPr>
      <xdr:spPr>
        <a:xfrm>
          <a:off x="1079500" y="1276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24655</xdr:rowOff>
    </xdr:from>
    <xdr:ext cx="599010" cy="259045"/>
    <xdr:sp textlink="">
      <xdr:nvSpPr>
        <xdr:cNvPr id="202" name="テキスト ボックス 201"/>
        <xdr:cNvSpPr txBox="1"/>
      </xdr:nvSpPr>
      <xdr:spPr>
        <a:xfrm>
          <a:off x="830795" y="12540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textlink="">
      <xdr:nvSpPr>
        <xdr:cNvPr id="230" name="衛生費最小値テキスト"/>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textlink="">
      <xdr:nvSpPr>
        <xdr:cNvPr id="232" name="衛生費最大値テキスト"/>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8500</xdr:rowOff>
    </xdr:from>
    <xdr:to>
      <xdr:col>24</xdr:col>
      <xdr:colOff>63500</xdr:colOff>
      <xdr:row>98</xdr:row>
      <xdr:rowOff>3111</xdr:rowOff>
    </xdr:to>
    <xdr:cxnSp macro="">
      <xdr:nvCxnSpPr>
        <xdr:cNvPr id="234" name="直線コネクタ 233"/>
        <xdr:cNvCxnSpPr/>
      </xdr:nvCxnSpPr>
      <xdr:spPr>
        <a:xfrm flipV="1">
          <a:off x="3797300" y="16467700"/>
          <a:ext cx="838200" cy="33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73091</xdr:rowOff>
    </xdr:from>
    <xdr:ext cx="534377" cy="259045"/>
    <xdr:sp textlink="">
      <xdr:nvSpPr>
        <xdr:cNvPr id="235" name="衛生費平均値テキスト"/>
        <xdr:cNvSpPr txBox="1"/>
      </xdr:nvSpPr>
      <xdr:spPr>
        <a:xfrm>
          <a:off x="4686300" y="16532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textlink="">
      <xdr:nvSpPr>
        <xdr:cNvPr id="236" name="フローチャート: 判断 235"/>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3111</xdr:rowOff>
    </xdr:from>
    <xdr:to>
      <xdr:col>19</xdr:col>
      <xdr:colOff>177800</xdr:colOff>
      <xdr:row>98</xdr:row>
      <xdr:rowOff>6459</xdr:rowOff>
    </xdr:to>
    <xdr:cxnSp macro="">
      <xdr:nvCxnSpPr>
        <xdr:cNvPr id="237" name="直線コネクタ 236"/>
        <xdr:cNvCxnSpPr/>
      </xdr:nvCxnSpPr>
      <xdr:spPr>
        <a:xfrm flipV="1">
          <a:off x="2908300" y="16805211"/>
          <a:ext cx="889000" cy="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textlink="">
      <xdr:nvSpPr>
        <xdr:cNvPr id="238" name="フローチャート: 判断 237"/>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82652</xdr:rowOff>
    </xdr:from>
    <xdr:ext cx="534377" cy="259045"/>
    <xdr:sp textlink="">
      <xdr:nvSpPr>
        <xdr:cNvPr id="239" name="テキスト ボックス 238"/>
        <xdr:cNvSpPr txBox="1"/>
      </xdr:nvSpPr>
      <xdr:spPr>
        <a:xfrm>
          <a:off x="3530111" y="1637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6459</xdr:rowOff>
    </xdr:from>
    <xdr:to>
      <xdr:col>15</xdr:col>
      <xdr:colOff>50800</xdr:colOff>
      <xdr:row>98</xdr:row>
      <xdr:rowOff>64573</xdr:rowOff>
    </xdr:to>
    <xdr:cxnSp macro="">
      <xdr:nvCxnSpPr>
        <xdr:cNvPr id="240" name="直線コネクタ 239"/>
        <xdr:cNvCxnSpPr/>
      </xdr:nvCxnSpPr>
      <xdr:spPr>
        <a:xfrm flipV="1">
          <a:off x="2019300" y="16808559"/>
          <a:ext cx="889000" cy="5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textlink="">
      <xdr:nvSpPr>
        <xdr:cNvPr id="241" name="フローチャート: 判断 240"/>
        <xdr:cNvSpPr/>
      </xdr:nvSpPr>
      <xdr:spPr>
        <a:xfrm>
          <a:off x="2857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136079</xdr:rowOff>
    </xdr:from>
    <xdr:ext cx="534377" cy="259045"/>
    <xdr:sp textlink="">
      <xdr:nvSpPr>
        <xdr:cNvPr id="242" name="テキスト ボックス 241"/>
        <xdr:cNvSpPr txBox="1"/>
      </xdr:nvSpPr>
      <xdr:spPr>
        <a:xfrm>
          <a:off x="2641111" y="16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51036</xdr:rowOff>
    </xdr:from>
    <xdr:to>
      <xdr:col>10</xdr:col>
      <xdr:colOff>114300</xdr:colOff>
      <xdr:row>98</xdr:row>
      <xdr:rowOff>64573</xdr:rowOff>
    </xdr:to>
    <xdr:cxnSp macro="">
      <xdr:nvCxnSpPr>
        <xdr:cNvPr id="243" name="直線コネクタ 242"/>
        <xdr:cNvCxnSpPr/>
      </xdr:nvCxnSpPr>
      <xdr:spPr>
        <a:xfrm>
          <a:off x="1130300" y="16853136"/>
          <a:ext cx="889000" cy="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textlink="">
      <xdr:nvSpPr>
        <xdr:cNvPr id="244" name="フローチャート: 判断 243"/>
        <xdr:cNvSpPr/>
      </xdr:nvSpPr>
      <xdr:spPr>
        <a:xfrm>
          <a:off x="1968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168688</xdr:rowOff>
    </xdr:from>
    <xdr:ext cx="534377" cy="259045"/>
    <xdr:sp textlink="">
      <xdr:nvSpPr>
        <xdr:cNvPr id="245" name="テキスト ボックス 244"/>
        <xdr:cNvSpPr txBox="1"/>
      </xdr:nvSpPr>
      <xdr:spPr>
        <a:xfrm>
          <a:off x="1752111" y="1645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textlink="">
      <xdr:nvSpPr>
        <xdr:cNvPr id="246" name="フローチャート: 判断 245"/>
        <xdr:cNvSpPr/>
      </xdr:nvSpPr>
      <xdr:spPr>
        <a:xfrm>
          <a:off x="1079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25519</xdr:rowOff>
    </xdr:from>
    <xdr:ext cx="534377" cy="259045"/>
    <xdr:sp textlink="">
      <xdr:nvSpPr>
        <xdr:cNvPr id="247" name="テキスト ボックス 246"/>
        <xdr:cNvSpPr txBox="1"/>
      </xdr:nvSpPr>
      <xdr:spPr>
        <a:xfrm>
          <a:off x="863111" y="1648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129150</xdr:rowOff>
    </xdr:from>
    <xdr:to>
      <xdr:col>24</xdr:col>
      <xdr:colOff>114300</xdr:colOff>
      <xdr:row>96</xdr:row>
      <xdr:rowOff>59300</xdr:rowOff>
    </xdr:to>
    <xdr:sp textlink="">
      <xdr:nvSpPr>
        <xdr:cNvPr id="253" name="楕円 252"/>
        <xdr:cNvSpPr/>
      </xdr:nvSpPr>
      <xdr:spPr>
        <a:xfrm>
          <a:off x="4584700" y="1641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152027</xdr:rowOff>
    </xdr:from>
    <xdr:ext cx="534377" cy="259045"/>
    <xdr:sp textlink="">
      <xdr:nvSpPr>
        <xdr:cNvPr id="254" name="衛生費該当値テキスト"/>
        <xdr:cNvSpPr txBox="1"/>
      </xdr:nvSpPr>
      <xdr:spPr>
        <a:xfrm>
          <a:off x="4686300" y="1626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123761</xdr:rowOff>
    </xdr:from>
    <xdr:to>
      <xdr:col>20</xdr:col>
      <xdr:colOff>38100</xdr:colOff>
      <xdr:row>98</xdr:row>
      <xdr:rowOff>53911</xdr:rowOff>
    </xdr:to>
    <xdr:sp textlink="">
      <xdr:nvSpPr>
        <xdr:cNvPr id="255" name="楕円 254"/>
        <xdr:cNvSpPr/>
      </xdr:nvSpPr>
      <xdr:spPr>
        <a:xfrm>
          <a:off x="3746500" y="1675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45038</xdr:rowOff>
    </xdr:from>
    <xdr:ext cx="534377" cy="259045"/>
    <xdr:sp textlink="">
      <xdr:nvSpPr>
        <xdr:cNvPr id="256" name="テキスト ボックス 255"/>
        <xdr:cNvSpPr txBox="1"/>
      </xdr:nvSpPr>
      <xdr:spPr>
        <a:xfrm>
          <a:off x="3530111" y="1684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127109</xdr:rowOff>
    </xdr:from>
    <xdr:to>
      <xdr:col>15</xdr:col>
      <xdr:colOff>101600</xdr:colOff>
      <xdr:row>98</xdr:row>
      <xdr:rowOff>57259</xdr:rowOff>
    </xdr:to>
    <xdr:sp textlink="">
      <xdr:nvSpPr>
        <xdr:cNvPr id="257" name="楕円 256"/>
        <xdr:cNvSpPr/>
      </xdr:nvSpPr>
      <xdr:spPr>
        <a:xfrm>
          <a:off x="2857500" y="1675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48386</xdr:rowOff>
    </xdr:from>
    <xdr:ext cx="534377" cy="259045"/>
    <xdr:sp textlink="">
      <xdr:nvSpPr>
        <xdr:cNvPr id="258" name="テキスト ボックス 257"/>
        <xdr:cNvSpPr txBox="1"/>
      </xdr:nvSpPr>
      <xdr:spPr>
        <a:xfrm>
          <a:off x="2641111" y="1685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13773</xdr:rowOff>
    </xdr:from>
    <xdr:to>
      <xdr:col>10</xdr:col>
      <xdr:colOff>165100</xdr:colOff>
      <xdr:row>98</xdr:row>
      <xdr:rowOff>115373</xdr:rowOff>
    </xdr:to>
    <xdr:sp textlink="">
      <xdr:nvSpPr>
        <xdr:cNvPr id="259" name="楕円 258"/>
        <xdr:cNvSpPr/>
      </xdr:nvSpPr>
      <xdr:spPr>
        <a:xfrm>
          <a:off x="1968500" y="1681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106500</xdr:rowOff>
    </xdr:from>
    <xdr:ext cx="534377" cy="259045"/>
    <xdr:sp textlink="">
      <xdr:nvSpPr>
        <xdr:cNvPr id="260" name="テキスト ボックス 259"/>
        <xdr:cNvSpPr txBox="1"/>
      </xdr:nvSpPr>
      <xdr:spPr>
        <a:xfrm>
          <a:off x="1752111" y="1690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236</xdr:rowOff>
    </xdr:from>
    <xdr:to>
      <xdr:col>6</xdr:col>
      <xdr:colOff>38100</xdr:colOff>
      <xdr:row>98</xdr:row>
      <xdr:rowOff>101836</xdr:rowOff>
    </xdr:to>
    <xdr:sp textlink="">
      <xdr:nvSpPr>
        <xdr:cNvPr id="261" name="楕円 260"/>
        <xdr:cNvSpPr/>
      </xdr:nvSpPr>
      <xdr:spPr>
        <a:xfrm>
          <a:off x="1079500" y="168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92963</xdr:rowOff>
    </xdr:from>
    <xdr:ext cx="534377" cy="259045"/>
    <xdr:sp textlink="">
      <xdr:nvSpPr>
        <xdr:cNvPr id="262" name="テキスト ボックス 261"/>
        <xdr:cNvSpPr txBox="1"/>
      </xdr:nvSpPr>
      <xdr:spPr>
        <a:xfrm>
          <a:off x="863111" y="1689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textlink="">
      <xdr:nvSpPr>
        <xdr:cNvPr id="289" name="労働費最大値テキスト"/>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9093</xdr:rowOff>
    </xdr:from>
    <xdr:to>
      <xdr:col>55</xdr:col>
      <xdr:colOff>0</xdr:colOff>
      <xdr:row>39</xdr:row>
      <xdr:rowOff>14427</xdr:rowOff>
    </xdr:to>
    <xdr:cxnSp macro="">
      <xdr:nvCxnSpPr>
        <xdr:cNvPr id="291" name="直線コネクタ 290"/>
        <xdr:cNvCxnSpPr/>
      </xdr:nvCxnSpPr>
      <xdr:spPr>
        <a:xfrm>
          <a:off x="9639300" y="6695643"/>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textlink="">
      <xdr:nvSpPr>
        <xdr:cNvPr id="292" name="労働費平均値テキスト"/>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textlink="">
      <xdr:nvSpPr>
        <xdr:cNvPr id="293" name="フローチャート: 判断 292"/>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9093</xdr:rowOff>
    </xdr:from>
    <xdr:to>
      <xdr:col>50</xdr:col>
      <xdr:colOff>114300</xdr:colOff>
      <xdr:row>39</xdr:row>
      <xdr:rowOff>11608</xdr:rowOff>
    </xdr:to>
    <xdr:cxnSp macro="">
      <xdr:nvCxnSpPr>
        <xdr:cNvPr id="294" name="直線コネクタ 293"/>
        <xdr:cNvCxnSpPr/>
      </xdr:nvCxnSpPr>
      <xdr:spPr>
        <a:xfrm flipV="1">
          <a:off x="8750300" y="6695643"/>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95377</xdr:rowOff>
    </xdr:from>
    <xdr:to>
      <xdr:col>50</xdr:col>
      <xdr:colOff>165100</xdr:colOff>
      <xdr:row>39</xdr:row>
      <xdr:rowOff>25527</xdr:rowOff>
    </xdr:to>
    <xdr:sp textlink="">
      <xdr:nvSpPr>
        <xdr:cNvPr id="295" name="フローチャート: 判断 294"/>
        <xdr:cNvSpPr/>
      </xdr:nvSpPr>
      <xdr:spPr>
        <a:xfrm>
          <a:off x="9588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42054</xdr:rowOff>
    </xdr:from>
    <xdr:ext cx="378565" cy="259045"/>
    <xdr:sp textlink="">
      <xdr:nvSpPr>
        <xdr:cNvPr id="296" name="テキスト ボックス 295"/>
        <xdr:cNvSpPr txBox="1"/>
      </xdr:nvSpPr>
      <xdr:spPr>
        <a:xfrm>
          <a:off x="9450017" y="638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11608</xdr:rowOff>
    </xdr:from>
    <xdr:to>
      <xdr:col>45</xdr:col>
      <xdr:colOff>177800</xdr:colOff>
      <xdr:row>39</xdr:row>
      <xdr:rowOff>13589</xdr:rowOff>
    </xdr:to>
    <xdr:cxnSp macro="">
      <xdr:nvCxnSpPr>
        <xdr:cNvPr id="297" name="直線コネクタ 296"/>
        <xdr:cNvCxnSpPr/>
      </xdr:nvCxnSpPr>
      <xdr:spPr>
        <a:xfrm flipV="1">
          <a:off x="7861300" y="6698158"/>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111074</xdr:rowOff>
    </xdr:from>
    <xdr:to>
      <xdr:col>46</xdr:col>
      <xdr:colOff>38100</xdr:colOff>
      <xdr:row>39</xdr:row>
      <xdr:rowOff>41224</xdr:rowOff>
    </xdr:to>
    <xdr:sp textlink="">
      <xdr:nvSpPr>
        <xdr:cNvPr id="298" name="フローチャート: 判断 297"/>
        <xdr:cNvSpPr/>
      </xdr:nvSpPr>
      <xdr:spPr>
        <a:xfrm>
          <a:off x="8699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57751</xdr:rowOff>
    </xdr:from>
    <xdr:ext cx="378565" cy="259045"/>
    <xdr:sp textlink="">
      <xdr:nvSpPr>
        <xdr:cNvPr id="299" name="テキスト ボックス 298"/>
        <xdr:cNvSpPr txBox="1"/>
      </xdr:nvSpPr>
      <xdr:spPr>
        <a:xfrm>
          <a:off x="8561017" y="6401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13589</xdr:rowOff>
    </xdr:from>
    <xdr:to>
      <xdr:col>41</xdr:col>
      <xdr:colOff>50800</xdr:colOff>
      <xdr:row>39</xdr:row>
      <xdr:rowOff>15951</xdr:rowOff>
    </xdr:to>
    <xdr:cxnSp macro="">
      <xdr:nvCxnSpPr>
        <xdr:cNvPr id="300" name="直線コネクタ 299"/>
        <xdr:cNvCxnSpPr/>
      </xdr:nvCxnSpPr>
      <xdr:spPr>
        <a:xfrm flipV="1">
          <a:off x="6972300" y="6700139"/>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113208</xdr:rowOff>
    </xdr:from>
    <xdr:to>
      <xdr:col>41</xdr:col>
      <xdr:colOff>101600</xdr:colOff>
      <xdr:row>39</xdr:row>
      <xdr:rowOff>43358</xdr:rowOff>
    </xdr:to>
    <xdr:sp textlink="">
      <xdr:nvSpPr>
        <xdr:cNvPr id="301" name="フローチャート: 判断 300"/>
        <xdr:cNvSpPr/>
      </xdr:nvSpPr>
      <xdr:spPr>
        <a:xfrm>
          <a:off x="7810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59885</xdr:rowOff>
    </xdr:from>
    <xdr:ext cx="378565" cy="259045"/>
    <xdr:sp textlink="">
      <xdr:nvSpPr>
        <xdr:cNvPr id="302" name="テキスト ボックス 301"/>
        <xdr:cNvSpPr txBox="1"/>
      </xdr:nvSpPr>
      <xdr:spPr>
        <a:xfrm>
          <a:off x="7672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111227</xdr:rowOff>
    </xdr:from>
    <xdr:to>
      <xdr:col>36</xdr:col>
      <xdr:colOff>165100</xdr:colOff>
      <xdr:row>39</xdr:row>
      <xdr:rowOff>41377</xdr:rowOff>
    </xdr:to>
    <xdr:sp textlink="">
      <xdr:nvSpPr>
        <xdr:cNvPr id="303" name="フローチャート: 判断 302"/>
        <xdr:cNvSpPr/>
      </xdr:nvSpPr>
      <xdr:spPr>
        <a:xfrm>
          <a:off x="6921500" y="662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57904</xdr:rowOff>
    </xdr:from>
    <xdr:ext cx="378565" cy="259045"/>
    <xdr:sp textlink="">
      <xdr:nvSpPr>
        <xdr:cNvPr id="304" name="テキスト ボックス 303"/>
        <xdr:cNvSpPr txBox="1"/>
      </xdr:nvSpPr>
      <xdr:spPr>
        <a:xfrm>
          <a:off x="6783017" y="6401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135077</xdr:rowOff>
    </xdr:from>
    <xdr:to>
      <xdr:col>55</xdr:col>
      <xdr:colOff>50800</xdr:colOff>
      <xdr:row>39</xdr:row>
      <xdr:rowOff>65227</xdr:rowOff>
    </xdr:to>
    <xdr:sp textlink="">
      <xdr:nvSpPr>
        <xdr:cNvPr id="310" name="楕円 309"/>
        <xdr:cNvSpPr/>
      </xdr:nvSpPr>
      <xdr:spPr>
        <a:xfrm>
          <a:off x="10426700" y="665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50004</xdr:rowOff>
    </xdr:from>
    <xdr:ext cx="378565" cy="259045"/>
    <xdr:sp textlink="">
      <xdr:nvSpPr>
        <xdr:cNvPr id="311" name="労働費該当値テキスト"/>
        <xdr:cNvSpPr txBox="1"/>
      </xdr:nvSpPr>
      <xdr:spPr>
        <a:xfrm>
          <a:off x="10528300" y="6565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129743</xdr:rowOff>
    </xdr:from>
    <xdr:to>
      <xdr:col>50</xdr:col>
      <xdr:colOff>165100</xdr:colOff>
      <xdr:row>39</xdr:row>
      <xdr:rowOff>59893</xdr:rowOff>
    </xdr:to>
    <xdr:sp textlink="">
      <xdr:nvSpPr>
        <xdr:cNvPr id="312" name="楕円 311"/>
        <xdr:cNvSpPr/>
      </xdr:nvSpPr>
      <xdr:spPr>
        <a:xfrm>
          <a:off x="9588500" y="66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51020</xdr:rowOff>
    </xdr:from>
    <xdr:ext cx="378565" cy="259045"/>
    <xdr:sp textlink="">
      <xdr:nvSpPr>
        <xdr:cNvPr id="313" name="テキスト ボックス 312"/>
        <xdr:cNvSpPr txBox="1"/>
      </xdr:nvSpPr>
      <xdr:spPr>
        <a:xfrm>
          <a:off x="9450017" y="6737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132258</xdr:rowOff>
    </xdr:from>
    <xdr:to>
      <xdr:col>46</xdr:col>
      <xdr:colOff>38100</xdr:colOff>
      <xdr:row>39</xdr:row>
      <xdr:rowOff>62408</xdr:rowOff>
    </xdr:to>
    <xdr:sp textlink="">
      <xdr:nvSpPr>
        <xdr:cNvPr id="314" name="楕円 313"/>
        <xdr:cNvSpPr/>
      </xdr:nvSpPr>
      <xdr:spPr>
        <a:xfrm>
          <a:off x="8699500" y="66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53535</xdr:rowOff>
    </xdr:from>
    <xdr:ext cx="378565" cy="259045"/>
    <xdr:sp textlink="">
      <xdr:nvSpPr>
        <xdr:cNvPr id="315" name="テキスト ボックス 314"/>
        <xdr:cNvSpPr txBox="1"/>
      </xdr:nvSpPr>
      <xdr:spPr>
        <a:xfrm>
          <a:off x="8561017" y="6740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134239</xdr:rowOff>
    </xdr:from>
    <xdr:to>
      <xdr:col>41</xdr:col>
      <xdr:colOff>101600</xdr:colOff>
      <xdr:row>39</xdr:row>
      <xdr:rowOff>64389</xdr:rowOff>
    </xdr:to>
    <xdr:sp textlink="">
      <xdr:nvSpPr>
        <xdr:cNvPr id="316" name="楕円 315"/>
        <xdr:cNvSpPr/>
      </xdr:nvSpPr>
      <xdr:spPr>
        <a:xfrm>
          <a:off x="7810500" y="66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55516</xdr:rowOff>
    </xdr:from>
    <xdr:ext cx="378565" cy="259045"/>
    <xdr:sp textlink="">
      <xdr:nvSpPr>
        <xdr:cNvPr id="317" name="テキスト ボックス 316"/>
        <xdr:cNvSpPr txBox="1"/>
      </xdr:nvSpPr>
      <xdr:spPr>
        <a:xfrm>
          <a:off x="7672017" y="6742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136601</xdr:rowOff>
    </xdr:from>
    <xdr:to>
      <xdr:col>36</xdr:col>
      <xdr:colOff>165100</xdr:colOff>
      <xdr:row>39</xdr:row>
      <xdr:rowOff>66751</xdr:rowOff>
    </xdr:to>
    <xdr:sp textlink="">
      <xdr:nvSpPr>
        <xdr:cNvPr id="318" name="楕円 317"/>
        <xdr:cNvSpPr/>
      </xdr:nvSpPr>
      <xdr:spPr>
        <a:xfrm>
          <a:off x="6921500" y="665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57878</xdr:rowOff>
    </xdr:from>
    <xdr:ext cx="378565" cy="259045"/>
    <xdr:sp textlink="">
      <xdr:nvSpPr>
        <xdr:cNvPr id="319" name="テキスト ボックス 318"/>
        <xdr:cNvSpPr txBox="1"/>
      </xdr:nvSpPr>
      <xdr:spPr>
        <a:xfrm>
          <a:off x="6783017" y="6744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textlink="">
      <xdr:nvSpPr>
        <xdr:cNvPr id="342" name="農林水産業費最小値テキスト"/>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textlink="">
      <xdr:nvSpPr>
        <xdr:cNvPr id="344" name="農林水産業費最大値テキスト"/>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117910</xdr:rowOff>
    </xdr:from>
    <xdr:to>
      <xdr:col>55</xdr:col>
      <xdr:colOff>0</xdr:colOff>
      <xdr:row>57</xdr:row>
      <xdr:rowOff>121513</xdr:rowOff>
    </xdr:to>
    <xdr:cxnSp macro="">
      <xdr:nvCxnSpPr>
        <xdr:cNvPr id="346" name="直線コネクタ 345"/>
        <xdr:cNvCxnSpPr/>
      </xdr:nvCxnSpPr>
      <xdr:spPr>
        <a:xfrm>
          <a:off x="9639300" y="9890560"/>
          <a:ext cx="838200" cy="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109335</xdr:rowOff>
    </xdr:from>
    <xdr:ext cx="534377" cy="259045"/>
    <xdr:sp textlink="">
      <xdr:nvSpPr>
        <xdr:cNvPr id="347" name="農林水産業費平均値テキスト"/>
        <xdr:cNvSpPr txBox="1"/>
      </xdr:nvSpPr>
      <xdr:spPr>
        <a:xfrm>
          <a:off x="10528300" y="988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textlink="">
      <xdr:nvSpPr>
        <xdr:cNvPr id="348" name="フローチャート: 判断 347"/>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117910</xdr:rowOff>
    </xdr:from>
    <xdr:to>
      <xdr:col>50</xdr:col>
      <xdr:colOff>114300</xdr:colOff>
      <xdr:row>57</xdr:row>
      <xdr:rowOff>123003</xdr:rowOff>
    </xdr:to>
    <xdr:cxnSp macro="">
      <xdr:nvCxnSpPr>
        <xdr:cNvPr id="349" name="直線コネクタ 348"/>
        <xdr:cNvCxnSpPr/>
      </xdr:nvCxnSpPr>
      <xdr:spPr>
        <a:xfrm flipV="1">
          <a:off x="8750300" y="9890560"/>
          <a:ext cx="889000" cy="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38617</xdr:rowOff>
    </xdr:from>
    <xdr:to>
      <xdr:col>50</xdr:col>
      <xdr:colOff>165100</xdr:colOff>
      <xdr:row>57</xdr:row>
      <xdr:rowOff>140217</xdr:rowOff>
    </xdr:to>
    <xdr:sp textlink="">
      <xdr:nvSpPr>
        <xdr:cNvPr id="350" name="フローチャート: 判断 349"/>
        <xdr:cNvSpPr/>
      </xdr:nvSpPr>
      <xdr:spPr>
        <a:xfrm>
          <a:off x="9588500" y="98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156744</xdr:rowOff>
    </xdr:from>
    <xdr:ext cx="534377" cy="259045"/>
    <xdr:sp textlink="">
      <xdr:nvSpPr>
        <xdr:cNvPr id="351" name="テキスト ボックス 350"/>
        <xdr:cNvSpPr txBox="1"/>
      </xdr:nvSpPr>
      <xdr:spPr>
        <a:xfrm>
          <a:off x="9372111" y="958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121513</xdr:rowOff>
    </xdr:from>
    <xdr:to>
      <xdr:col>45</xdr:col>
      <xdr:colOff>177800</xdr:colOff>
      <xdr:row>57</xdr:row>
      <xdr:rowOff>123003</xdr:rowOff>
    </xdr:to>
    <xdr:cxnSp macro="">
      <xdr:nvCxnSpPr>
        <xdr:cNvPr id="352" name="直線コネクタ 351"/>
        <xdr:cNvCxnSpPr/>
      </xdr:nvCxnSpPr>
      <xdr:spPr>
        <a:xfrm>
          <a:off x="7861300" y="9894163"/>
          <a:ext cx="889000" cy="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47103</xdr:rowOff>
    </xdr:from>
    <xdr:to>
      <xdr:col>46</xdr:col>
      <xdr:colOff>38100</xdr:colOff>
      <xdr:row>57</xdr:row>
      <xdr:rowOff>148703</xdr:rowOff>
    </xdr:to>
    <xdr:sp textlink="">
      <xdr:nvSpPr>
        <xdr:cNvPr id="353" name="フローチャート: 判断 352"/>
        <xdr:cNvSpPr/>
      </xdr:nvSpPr>
      <xdr:spPr>
        <a:xfrm>
          <a:off x="8699500" y="981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165230</xdr:rowOff>
    </xdr:from>
    <xdr:ext cx="534377" cy="259045"/>
    <xdr:sp textlink="">
      <xdr:nvSpPr>
        <xdr:cNvPr id="354" name="テキスト ボックス 353"/>
        <xdr:cNvSpPr txBox="1"/>
      </xdr:nvSpPr>
      <xdr:spPr>
        <a:xfrm>
          <a:off x="8483111" y="95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83593</xdr:rowOff>
    </xdr:from>
    <xdr:to>
      <xdr:col>41</xdr:col>
      <xdr:colOff>50800</xdr:colOff>
      <xdr:row>57</xdr:row>
      <xdr:rowOff>121513</xdr:rowOff>
    </xdr:to>
    <xdr:cxnSp macro="">
      <xdr:nvCxnSpPr>
        <xdr:cNvPr id="355" name="直線コネクタ 354"/>
        <xdr:cNvCxnSpPr/>
      </xdr:nvCxnSpPr>
      <xdr:spPr>
        <a:xfrm>
          <a:off x="6972300" y="9856243"/>
          <a:ext cx="889000" cy="3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45210</xdr:rowOff>
    </xdr:from>
    <xdr:to>
      <xdr:col>41</xdr:col>
      <xdr:colOff>101600</xdr:colOff>
      <xdr:row>57</xdr:row>
      <xdr:rowOff>146810</xdr:rowOff>
    </xdr:to>
    <xdr:sp textlink="">
      <xdr:nvSpPr>
        <xdr:cNvPr id="356" name="フローチャート: 判断 355"/>
        <xdr:cNvSpPr/>
      </xdr:nvSpPr>
      <xdr:spPr>
        <a:xfrm>
          <a:off x="7810500" y="981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163337</xdr:rowOff>
    </xdr:from>
    <xdr:ext cx="534377" cy="259045"/>
    <xdr:sp textlink="">
      <xdr:nvSpPr>
        <xdr:cNvPr id="357" name="テキスト ボックス 356"/>
        <xdr:cNvSpPr txBox="1"/>
      </xdr:nvSpPr>
      <xdr:spPr>
        <a:xfrm>
          <a:off x="7594111" y="959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33954</xdr:rowOff>
    </xdr:from>
    <xdr:to>
      <xdr:col>36</xdr:col>
      <xdr:colOff>165100</xdr:colOff>
      <xdr:row>57</xdr:row>
      <xdr:rowOff>135554</xdr:rowOff>
    </xdr:to>
    <xdr:sp textlink="">
      <xdr:nvSpPr>
        <xdr:cNvPr id="358" name="フローチャート: 判断 357"/>
        <xdr:cNvSpPr/>
      </xdr:nvSpPr>
      <xdr:spPr>
        <a:xfrm>
          <a:off x="6921500" y="980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126681</xdr:rowOff>
    </xdr:from>
    <xdr:ext cx="534377" cy="259045"/>
    <xdr:sp textlink="">
      <xdr:nvSpPr>
        <xdr:cNvPr id="359" name="テキスト ボックス 358"/>
        <xdr:cNvSpPr txBox="1"/>
      </xdr:nvSpPr>
      <xdr:spPr>
        <a:xfrm>
          <a:off x="6705111" y="989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70713</xdr:rowOff>
    </xdr:from>
    <xdr:to>
      <xdr:col>55</xdr:col>
      <xdr:colOff>50800</xdr:colOff>
      <xdr:row>58</xdr:row>
      <xdr:rowOff>863</xdr:rowOff>
    </xdr:to>
    <xdr:sp textlink="">
      <xdr:nvSpPr>
        <xdr:cNvPr id="365" name="楕円 364"/>
        <xdr:cNvSpPr/>
      </xdr:nvSpPr>
      <xdr:spPr>
        <a:xfrm>
          <a:off x="10426700" y="98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93590</xdr:rowOff>
    </xdr:from>
    <xdr:ext cx="534377" cy="259045"/>
    <xdr:sp textlink="">
      <xdr:nvSpPr>
        <xdr:cNvPr id="366" name="農林水産業費該当値テキスト"/>
        <xdr:cNvSpPr txBox="1"/>
      </xdr:nvSpPr>
      <xdr:spPr>
        <a:xfrm>
          <a:off x="10528300" y="96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67110</xdr:rowOff>
    </xdr:from>
    <xdr:to>
      <xdr:col>50</xdr:col>
      <xdr:colOff>165100</xdr:colOff>
      <xdr:row>57</xdr:row>
      <xdr:rowOff>168710</xdr:rowOff>
    </xdr:to>
    <xdr:sp textlink="">
      <xdr:nvSpPr>
        <xdr:cNvPr id="367" name="楕円 366"/>
        <xdr:cNvSpPr/>
      </xdr:nvSpPr>
      <xdr:spPr>
        <a:xfrm>
          <a:off x="9588500" y="983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159837</xdr:rowOff>
    </xdr:from>
    <xdr:ext cx="534377" cy="259045"/>
    <xdr:sp textlink="">
      <xdr:nvSpPr>
        <xdr:cNvPr id="368" name="テキスト ボックス 367"/>
        <xdr:cNvSpPr txBox="1"/>
      </xdr:nvSpPr>
      <xdr:spPr>
        <a:xfrm>
          <a:off x="9372111" y="993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72203</xdr:rowOff>
    </xdr:from>
    <xdr:to>
      <xdr:col>46</xdr:col>
      <xdr:colOff>38100</xdr:colOff>
      <xdr:row>58</xdr:row>
      <xdr:rowOff>2353</xdr:rowOff>
    </xdr:to>
    <xdr:sp textlink="">
      <xdr:nvSpPr>
        <xdr:cNvPr id="369" name="楕円 368"/>
        <xdr:cNvSpPr/>
      </xdr:nvSpPr>
      <xdr:spPr>
        <a:xfrm>
          <a:off x="8699500" y="984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164930</xdr:rowOff>
    </xdr:from>
    <xdr:ext cx="534377" cy="259045"/>
    <xdr:sp textlink="">
      <xdr:nvSpPr>
        <xdr:cNvPr id="370" name="テキスト ボックス 369"/>
        <xdr:cNvSpPr txBox="1"/>
      </xdr:nvSpPr>
      <xdr:spPr>
        <a:xfrm>
          <a:off x="8483111" y="993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70713</xdr:rowOff>
    </xdr:from>
    <xdr:to>
      <xdr:col>41</xdr:col>
      <xdr:colOff>101600</xdr:colOff>
      <xdr:row>58</xdr:row>
      <xdr:rowOff>863</xdr:rowOff>
    </xdr:to>
    <xdr:sp textlink="">
      <xdr:nvSpPr>
        <xdr:cNvPr id="371" name="楕円 370"/>
        <xdr:cNvSpPr/>
      </xdr:nvSpPr>
      <xdr:spPr>
        <a:xfrm>
          <a:off x="7810500" y="98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163440</xdr:rowOff>
    </xdr:from>
    <xdr:ext cx="534377" cy="259045"/>
    <xdr:sp textlink="">
      <xdr:nvSpPr>
        <xdr:cNvPr id="372" name="テキスト ボックス 371"/>
        <xdr:cNvSpPr txBox="1"/>
      </xdr:nvSpPr>
      <xdr:spPr>
        <a:xfrm>
          <a:off x="7594111" y="993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32793</xdr:rowOff>
    </xdr:from>
    <xdr:to>
      <xdr:col>36</xdr:col>
      <xdr:colOff>165100</xdr:colOff>
      <xdr:row>57</xdr:row>
      <xdr:rowOff>134393</xdr:rowOff>
    </xdr:to>
    <xdr:sp textlink="">
      <xdr:nvSpPr>
        <xdr:cNvPr id="373" name="楕円 372"/>
        <xdr:cNvSpPr/>
      </xdr:nvSpPr>
      <xdr:spPr>
        <a:xfrm>
          <a:off x="6921500" y="980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150920</xdr:rowOff>
    </xdr:from>
    <xdr:ext cx="534377" cy="259045"/>
    <xdr:sp textlink="">
      <xdr:nvSpPr>
        <xdr:cNvPr id="374" name="テキスト ボックス 373"/>
        <xdr:cNvSpPr txBox="1"/>
      </xdr:nvSpPr>
      <xdr:spPr>
        <a:xfrm>
          <a:off x="6705111" y="958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textlink="">
      <xdr:nvSpPr>
        <xdr:cNvPr id="397" name="商工費最小値テキスト"/>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textlink="">
      <xdr:nvSpPr>
        <xdr:cNvPr id="399" name="商工費最大値テキスト"/>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122898</xdr:rowOff>
    </xdr:from>
    <xdr:to>
      <xdr:col>55</xdr:col>
      <xdr:colOff>0</xdr:colOff>
      <xdr:row>77</xdr:row>
      <xdr:rowOff>9513</xdr:rowOff>
    </xdr:to>
    <xdr:cxnSp macro="">
      <xdr:nvCxnSpPr>
        <xdr:cNvPr id="401" name="直線コネクタ 400"/>
        <xdr:cNvCxnSpPr/>
      </xdr:nvCxnSpPr>
      <xdr:spPr>
        <a:xfrm>
          <a:off x="9639300" y="12981648"/>
          <a:ext cx="838200" cy="22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textlink="">
      <xdr:nvSpPr>
        <xdr:cNvPr id="402" name="商工費平均値テキスト"/>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textlink="">
      <xdr:nvSpPr>
        <xdr:cNvPr id="403" name="フローチャート: 判断 402"/>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122898</xdr:rowOff>
    </xdr:from>
    <xdr:to>
      <xdr:col>50</xdr:col>
      <xdr:colOff>114300</xdr:colOff>
      <xdr:row>77</xdr:row>
      <xdr:rowOff>73085</xdr:rowOff>
    </xdr:to>
    <xdr:cxnSp macro="">
      <xdr:nvCxnSpPr>
        <xdr:cNvPr id="404" name="直線コネクタ 403"/>
        <xdr:cNvCxnSpPr/>
      </xdr:nvCxnSpPr>
      <xdr:spPr>
        <a:xfrm flipV="1">
          <a:off x="8750300" y="12981648"/>
          <a:ext cx="889000" cy="29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97747</xdr:rowOff>
    </xdr:from>
    <xdr:to>
      <xdr:col>50</xdr:col>
      <xdr:colOff>165100</xdr:colOff>
      <xdr:row>76</xdr:row>
      <xdr:rowOff>27896</xdr:rowOff>
    </xdr:to>
    <xdr:sp textlink="">
      <xdr:nvSpPr>
        <xdr:cNvPr id="405" name="フローチャート: 判断 404"/>
        <xdr:cNvSpPr/>
      </xdr:nvSpPr>
      <xdr:spPr>
        <a:xfrm>
          <a:off x="9588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19025</xdr:rowOff>
    </xdr:from>
    <xdr:ext cx="534377" cy="259045"/>
    <xdr:sp textlink="">
      <xdr:nvSpPr>
        <xdr:cNvPr id="406" name="テキスト ボックス 405"/>
        <xdr:cNvSpPr txBox="1"/>
      </xdr:nvSpPr>
      <xdr:spPr>
        <a:xfrm>
          <a:off x="9372111" y="1304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73085</xdr:rowOff>
    </xdr:from>
    <xdr:to>
      <xdr:col>45</xdr:col>
      <xdr:colOff>177800</xdr:colOff>
      <xdr:row>77</xdr:row>
      <xdr:rowOff>131380</xdr:rowOff>
    </xdr:to>
    <xdr:cxnSp macro="">
      <xdr:nvCxnSpPr>
        <xdr:cNvPr id="407" name="直線コネクタ 406"/>
        <xdr:cNvCxnSpPr/>
      </xdr:nvCxnSpPr>
      <xdr:spPr>
        <a:xfrm flipV="1">
          <a:off x="7861300" y="13274735"/>
          <a:ext cx="889000" cy="5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140336</xdr:rowOff>
    </xdr:from>
    <xdr:to>
      <xdr:col>46</xdr:col>
      <xdr:colOff>38100</xdr:colOff>
      <xdr:row>77</xdr:row>
      <xdr:rowOff>70486</xdr:rowOff>
    </xdr:to>
    <xdr:sp textlink="">
      <xdr:nvSpPr>
        <xdr:cNvPr id="408" name="フローチャート: 判断 407"/>
        <xdr:cNvSpPr/>
      </xdr:nvSpPr>
      <xdr:spPr>
        <a:xfrm>
          <a:off x="8699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87012</xdr:rowOff>
    </xdr:from>
    <xdr:ext cx="534377" cy="259045"/>
    <xdr:sp textlink="">
      <xdr:nvSpPr>
        <xdr:cNvPr id="409" name="テキスト ボックス 408"/>
        <xdr:cNvSpPr txBox="1"/>
      </xdr:nvSpPr>
      <xdr:spPr>
        <a:xfrm>
          <a:off x="8483111" y="1294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91557</xdr:rowOff>
    </xdr:from>
    <xdr:to>
      <xdr:col>41</xdr:col>
      <xdr:colOff>50800</xdr:colOff>
      <xdr:row>77</xdr:row>
      <xdr:rowOff>131380</xdr:rowOff>
    </xdr:to>
    <xdr:cxnSp macro="">
      <xdr:nvCxnSpPr>
        <xdr:cNvPr id="410" name="直線コネクタ 409"/>
        <xdr:cNvCxnSpPr/>
      </xdr:nvCxnSpPr>
      <xdr:spPr>
        <a:xfrm>
          <a:off x="6972300" y="13293207"/>
          <a:ext cx="889000" cy="3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138392</xdr:rowOff>
    </xdr:from>
    <xdr:to>
      <xdr:col>41</xdr:col>
      <xdr:colOff>101600</xdr:colOff>
      <xdr:row>77</xdr:row>
      <xdr:rowOff>68542</xdr:rowOff>
    </xdr:to>
    <xdr:sp textlink="">
      <xdr:nvSpPr>
        <xdr:cNvPr id="411" name="フローチャート: 判断 410"/>
        <xdr:cNvSpPr/>
      </xdr:nvSpPr>
      <xdr:spPr>
        <a:xfrm>
          <a:off x="7810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85069</xdr:rowOff>
    </xdr:from>
    <xdr:ext cx="534377" cy="259045"/>
    <xdr:sp textlink="">
      <xdr:nvSpPr>
        <xdr:cNvPr id="412" name="テキスト ボックス 411"/>
        <xdr:cNvSpPr txBox="1"/>
      </xdr:nvSpPr>
      <xdr:spPr>
        <a:xfrm>
          <a:off x="7594111" y="129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129933</xdr:rowOff>
    </xdr:from>
    <xdr:to>
      <xdr:col>36</xdr:col>
      <xdr:colOff>165100</xdr:colOff>
      <xdr:row>77</xdr:row>
      <xdr:rowOff>60083</xdr:rowOff>
    </xdr:to>
    <xdr:sp textlink="">
      <xdr:nvSpPr>
        <xdr:cNvPr id="413" name="フローチャート: 判断 412"/>
        <xdr:cNvSpPr/>
      </xdr:nvSpPr>
      <xdr:spPr>
        <a:xfrm>
          <a:off x="69215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76611</xdr:rowOff>
    </xdr:from>
    <xdr:ext cx="534377" cy="259045"/>
    <xdr:sp textlink="">
      <xdr:nvSpPr>
        <xdr:cNvPr id="414" name="テキスト ボックス 413"/>
        <xdr:cNvSpPr txBox="1"/>
      </xdr:nvSpPr>
      <xdr:spPr>
        <a:xfrm>
          <a:off x="6705111" y="1293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130163</xdr:rowOff>
    </xdr:from>
    <xdr:to>
      <xdr:col>55</xdr:col>
      <xdr:colOff>50800</xdr:colOff>
      <xdr:row>77</xdr:row>
      <xdr:rowOff>60313</xdr:rowOff>
    </xdr:to>
    <xdr:sp textlink="">
      <xdr:nvSpPr>
        <xdr:cNvPr id="420" name="楕円 419"/>
        <xdr:cNvSpPr/>
      </xdr:nvSpPr>
      <xdr:spPr>
        <a:xfrm>
          <a:off x="10426700" y="131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108590</xdr:rowOff>
    </xdr:from>
    <xdr:ext cx="534377" cy="259045"/>
    <xdr:sp textlink="">
      <xdr:nvSpPr>
        <xdr:cNvPr id="421" name="商工費該当値テキスト"/>
        <xdr:cNvSpPr txBox="1"/>
      </xdr:nvSpPr>
      <xdr:spPr>
        <a:xfrm>
          <a:off x="10528300" y="1313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72098</xdr:rowOff>
    </xdr:from>
    <xdr:to>
      <xdr:col>50</xdr:col>
      <xdr:colOff>165100</xdr:colOff>
      <xdr:row>76</xdr:row>
      <xdr:rowOff>2248</xdr:rowOff>
    </xdr:to>
    <xdr:sp textlink="">
      <xdr:nvSpPr>
        <xdr:cNvPr id="422" name="楕円 421"/>
        <xdr:cNvSpPr/>
      </xdr:nvSpPr>
      <xdr:spPr>
        <a:xfrm>
          <a:off x="9588500" y="129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18775</xdr:rowOff>
    </xdr:from>
    <xdr:ext cx="534377" cy="259045"/>
    <xdr:sp textlink="">
      <xdr:nvSpPr>
        <xdr:cNvPr id="423" name="テキスト ボックス 422"/>
        <xdr:cNvSpPr txBox="1"/>
      </xdr:nvSpPr>
      <xdr:spPr>
        <a:xfrm>
          <a:off x="9372111" y="1270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22285</xdr:rowOff>
    </xdr:from>
    <xdr:to>
      <xdr:col>46</xdr:col>
      <xdr:colOff>38100</xdr:colOff>
      <xdr:row>77</xdr:row>
      <xdr:rowOff>123885</xdr:rowOff>
    </xdr:to>
    <xdr:sp textlink="">
      <xdr:nvSpPr>
        <xdr:cNvPr id="424" name="楕円 423"/>
        <xdr:cNvSpPr/>
      </xdr:nvSpPr>
      <xdr:spPr>
        <a:xfrm>
          <a:off x="8699500" y="1322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115012</xdr:rowOff>
    </xdr:from>
    <xdr:ext cx="534377" cy="259045"/>
    <xdr:sp textlink="">
      <xdr:nvSpPr>
        <xdr:cNvPr id="425" name="テキスト ボックス 424"/>
        <xdr:cNvSpPr txBox="1"/>
      </xdr:nvSpPr>
      <xdr:spPr>
        <a:xfrm>
          <a:off x="8483111" y="1331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80580</xdr:rowOff>
    </xdr:from>
    <xdr:to>
      <xdr:col>41</xdr:col>
      <xdr:colOff>101600</xdr:colOff>
      <xdr:row>78</xdr:row>
      <xdr:rowOff>10730</xdr:rowOff>
    </xdr:to>
    <xdr:sp textlink="">
      <xdr:nvSpPr>
        <xdr:cNvPr id="426" name="楕円 425"/>
        <xdr:cNvSpPr/>
      </xdr:nvSpPr>
      <xdr:spPr>
        <a:xfrm>
          <a:off x="7810500" y="132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1857</xdr:rowOff>
    </xdr:from>
    <xdr:ext cx="469744" cy="259045"/>
    <xdr:sp textlink="">
      <xdr:nvSpPr>
        <xdr:cNvPr id="427" name="テキスト ボックス 426"/>
        <xdr:cNvSpPr txBox="1"/>
      </xdr:nvSpPr>
      <xdr:spPr>
        <a:xfrm>
          <a:off x="7626428" y="133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40757</xdr:rowOff>
    </xdr:from>
    <xdr:to>
      <xdr:col>36</xdr:col>
      <xdr:colOff>165100</xdr:colOff>
      <xdr:row>77</xdr:row>
      <xdr:rowOff>142357</xdr:rowOff>
    </xdr:to>
    <xdr:sp textlink="">
      <xdr:nvSpPr>
        <xdr:cNvPr id="428" name="楕円 427"/>
        <xdr:cNvSpPr/>
      </xdr:nvSpPr>
      <xdr:spPr>
        <a:xfrm>
          <a:off x="6921500" y="1324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133484</xdr:rowOff>
    </xdr:from>
    <xdr:ext cx="469744" cy="259045"/>
    <xdr:sp textlink="">
      <xdr:nvSpPr>
        <xdr:cNvPr id="429" name="テキスト ボックス 428"/>
        <xdr:cNvSpPr txBox="1"/>
      </xdr:nvSpPr>
      <xdr:spPr>
        <a:xfrm>
          <a:off x="6737428" y="1333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textlink="">
      <xdr:nvSpPr>
        <xdr:cNvPr id="440" name="テキスト ボックス 439"/>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textlink="">
      <xdr:nvSpPr>
        <xdr:cNvPr id="442" name="テキスト ボックス 44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textlink="">
      <xdr:nvSpPr>
        <xdr:cNvPr id="455" name="土木費最小値テキスト"/>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textlink="">
      <xdr:nvSpPr>
        <xdr:cNvPr id="457" name="土木費最大値テキスト"/>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126422</xdr:rowOff>
    </xdr:from>
    <xdr:to>
      <xdr:col>55</xdr:col>
      <xdr:colOff>0</xdr:colOff>
      <xdr:row>96</xdr:row>
      <xdr:rowOff>8179</xdr:rowOff>
    </xdr:to>
    <xdr:cxnSp macro="">
      <xdr:nvCxnSpPr>
        <xdr:cNvPr id="459" name="直線コネクタ 458"/>
        <xdr:cNvCxnSpPr/>
      </xdr:nvCxnSpPr>
      <xdr:spPr>
        <a:xfrm flipV="1">
          <a:off x="9639300" y="16414172"/>
          <a:ext cx="838200" cy="5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12540</xdr:rowOff>
    </xdr:from>
    <xdr:ext cx="534377" cy="259045"/>
    <xdr:sp textlink="">
      <xdr:nvSpPr>
        <xdr:cNvPr id="460" name="土木費平均値テキスト"/>
        <xdr:cNvSpPr txBox="1"/>
      </xdr:nvSpPr>
      <xdr:spPr>
        <a:xfrm>
          <a:off x="10528300" y="16471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textlink="">
      <xdr:nvSpPr>
        <xdr:cNvPr id="461" name="フローチャート: 判断 460"/>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8179</xdr:rowOff>
    </xdr:from>
    <xdr:to>
      <xdr:col>50</xdr:col>
      <xdr:colOff>114300</xdr:colOff>
      <xdr:row>96</xdr:row>
      <xdr:rowOff>8370</xdr:rowOff>
    </xdr:to>
    <xdr:cxnSp macro="">
      <xdr:nvCxnSpPr>
        <xdr:cNvPr id="462" name="直線コネクタ 461"/>
        <xdr:cNvCxnSpPr/>
      </xdr:nvCxnSpPr>
      <xdr:spPr>
        <a:xfrm flipV="1">
          <a:off x="8750300" y="1646737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84271</xdr:rowOff>
    </xdr:from>
    <xdr:to>
      <xdr:col>50</xdr:col>
      <xdr:colOff>165100</xdr:colOff>
      <xdr:row>96</xdr:row>
      <xdr:rowOff>14421</xdr:rowOff>
    </xdr:to>
    <xdr:sp textlink="">
      <xdr:nvSpPr>
        <xdr:cNvPr id="463" name="フローチャート: 判断 462"/>
        <xdr:cNvSpPr/>
      </xdr:nvSpPr>
      <xdr:spPr>
        <a:xfrm>
          <a:off x="9588500" y="1637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30948</xdr:rowOff>
    </xdr:from>
    <xdr:ext cx="534377" cy="259045"/>
    <xdr:sp textlink="">
      <xdr:nvSpPr>
        <xdr:cNvPr id="464" name="テキスト ボックス 463"/>
        <xdr:cNvSpPr txBox="1"/>
      </xdr:nvSpPr>
      <xdr:spPr>
        <a:xfrm>
          <a:off x="9372111" y="1614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140481</xdr:rowOff>
    </xdr:from>
    <xdr:to>
      <xdr:col>45</xdr:col>
      <xdr:colOff>177800</xdr:colOff>
      <xdr:row>96</xdr:row>
      <xdr:rowOff>8370</xdr:rowOff>
    </xdr:to>
    <xdr:cxnSp macro="">
      <xdr:nvCxnSpPr>
        <xdr:cNvPr id="465" name="直線コネクタ 464"/>
        <xdr:cNvCxnSpPr/>
      </xdr:nvCxnSpPr>
      <xdr:spPr>
        <a:xfrm>
          <a:off x="7861300" y="16428231"/>
          <a:ext cx="889000" cy="3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140240</xdr:rowOff>
    </xdr:from>
    <xdr:to>
      <xdr:col>46</xdr:col>
      <xdr:colOff>38100</xdr:colOff>
      <xdr:row>96</xdr:row>
      <xdr:rowOff>70390</xdr:rowOff>
    </xdr:to>
    <xdr:sp textlink="">
      <xdr:nvSpPr>
        <xdr:cNvPr id="466" name="フローチャート: 判断 465"/>
        <xdr:cNvSpPr/>
      </xdr:nvSpPr>
      <xdr:spPr>
        <a:xfrm>
          <a:off x="86995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61517</xdr:rowOff>
    </xdr:from>
    <xdr:ext cx="534377" cy="259045"/>
    <xdr:sp textlink="">
      <xdr:nvSpPr>
        <xdr:cNvPr id="467" name="テキスト ボックス 466"/>
        <xdr:cNvSpPr txBox="1"/>
      </xdr:nvSpPr>
      <xdr:spPr>
        <a:xfrm>
          <a:off x="8483111" y="165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67938</xdr:rowOff>
    </xdr:from>
    <xdr:to>
      <xdr:col>41</xdr:col>
      <xdr:colOff>50800</xdr:colOff>
      <xdr:row>95</xdr:row>
      <xdr:rowOff>140481</xdr:rowOff>
    </xdr:to>
    <xdr:cxnSp macro="">
      <xdr:nvCxnSpPr>
        <xdr:cNvPr id="468" name="直線コネクタ 467"/>
        <xdr:cNvCxnSpPr/>
      </xdr:nvCxnSpPr>
      <xdr:spPr>
        <a:xfrm>
          <a:off x="6972300" y="16355688"/>
          <a:ext cx="889000" cy="7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133096</xdr:rowOff>
    </xdr:from>
    <xdr:to>
      <xdr:col>41</xdr:col>
      <xdr:colOff>101600</xdr:colOff>
      <xdr:row>96</xdr:row>
      <xdr:rowOff>63246</xdr:rowOff>
    </xdr:to>
    <xdr:sp textlink="">
      <xdr:nvSpPr>
        <xdr:cNvPr id="469" name="フローチャート: 判断 468"/>
        <xdr:cNvSpPr/>
      </xdr:nvSpPr>
      <xdr:spPr>
        <a:xfrm>
          <a:off x="7810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54373</xdr:rowOff>
    </xdr:from>
    <xdr:ext cx="534377" cy="259045"/>
    <xdr:sp textlink="">
      <xdr:nvSpPr>
        <xdr:cNvPr id="470" name="テキスト ボックス 469"/>
        <xdr:cNvSpPr txBox="1"/>
      </xdr:nvSpPr>
      <xdr:spPr>
        <a:xfrm>
          <a:off x="7594111" y="165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106826</xdr:rowOff>
    </xdr:from>
    <xdr:to>
      <xdr:col>36</xdr:col>
      <xdr:colOff>165100</xdr:colOff>
      <xdr:row>96</xdr:row>
      <xdr:rowOff>36976</xdr:rowOff>
    </xdr:to>
    <xdr:sp textlink="">
      <xdr:nvSpPr>
        <xdr:cNvPr id="471" name="フローチャート: 判断 470"/>
        <xdr:cNvSpPr/>
      </xdr:nvSpPr>
      <xdr:spPr>
        <a:xfrm>
          <a:off x="6921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28103</xdr:rowOff>
    </xdr:from>
    <xdr:ext cx="534377" cy="259045"/>
    <xdr:sp textlink="">
      <xdr:nvSpPr>
        <xdr:cNvPr id="472" name="テキスト ボックス 471"/>
        <xdr:cNvSpPr txBox="1"/>
      </xdr:nvSpPr>
      <xdr:spPr>
        <a:xfrm>
          <a:off x="6705111" y="164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75622</xdr:rowOff>
    </xdr:from>
    <xdr:to>
      <xdr:col>55</xdr:col>
      <xdr:colOff>50800</xdr:colOff>
      <xdr:row>96</xdr:row>
      <xdr:rowOff>5772</xdr:rowOff>
    </xdr:to>
    <xdr:sp textlink="">
      <xdr:nvSpPr>
        <xdr:cNvPr id="478" name="楕円 477"/>
        <xdr:cNvSpPr/>
      </xdr:nvSpPr>
      <xdr:spPr>
        <a:xfrm>
          <a:off x="10426700" y="1636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98499</xdr:rowOff>
    </xdr:from>
    <xdr:ext cx="534377" cy="259045"/>
    <xdr:sp textlink="">
      <xdr:nvSpPr>
        <xdr:cNvPr id="479" name="土木費該当値テキスト"/>
        <xdr:cNvSpPr txBox="1"/>
      </xdr:nvSpPr>
      <xdr:spPr>
        <a:xfrm>
          <a:off x="10528300" y="162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128829</xdr:rowOff>
    </xdr:from>
    <xdr:to>
      <xdr:col>50</xdr:col>
      <xdr:colOff>165100</xdr:colOff>
      <xdr:row>96</xdr:row>
      <xdr:rowOff>58979</xdr:rowOff>
    </xdr:to>
    <xdr:sp textlink="">
      <xdr:nvSpPr>
        <xdr:cNvPr id="480" name="楕円 479"/>
        <xdr:cNvSpPr/>
      </xdr:nvSpPr>
      <xdr:spPr>
        <a:xfrm>
          <a:off x="9588500" y="1641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50106</xdr:rowOff>
    </xdr:from>
    <xdr:ext cx="534377" cy="259045"/>
    <xdr:sp textlink="">
      <xdr:nvSpPr>
        <xdr:cNvPr id="481" name="テキスト ボックス 480"/>
        <xdr:cNvSpPr txBox="1"/>
      </xdr:nvSpPr>
      <xdr:spPr>
        <a:xfrm>
          <a:off x="9372111" y="1650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129020</xdr:rowOff>
    </xdr:from>
    <xdr:to>
      <xdr:col>46</xdr:col>
      <xdr:colOff>38100</xdr:colOff>
      <xdr:row>96</xdr:row>
      <xdr:rowOff>59170</xdr:rowOff>
    </xdr:to>
    <xdr:sp textlink="">
      <xdr:nvSpPr>
        <xdr:cNvPr id="482" name="楕円 481"/>
        <xdr:cNvSpPr/>
      </xdr:nvSpPr>
      <xdr:spPr>
        <a:xfrm>
          <a:off x="8699500" y="1641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75697</xdr:rowOff>
    </xdr:from>
    <xdr:ext cx="534377" cy="259045"/>
    <xdr:sp textlink="">
      <xdr:nvSpPr>
        <xdr:cNvPr id="483" name="テキスト ボックス 482"/>
        <xdr:cNvSpPr txBox="1"/>
      </xdr:nvSpPr>
      <xdr:spPr>
        <a:xfrm>
          <a:off x="8483111" y="1619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89681</xdr:rowOff>
    </xdr:from>
    <xdr:to>
      <xdr:col>41</xdr:col>
      <xdr:colOff>101600</xdr:colOff>
      <xdr:row>96</xdr:row>
      <xdr:rowOff>19831</xdr:rowOff>
    </xdr:to>
    <xdr:sp textlink="">
      <xdr:nvSpPr>
        <xdr:cNvPr id="484" name="楕円 483"/>
        <xdr:cNvSpPr/>
      </xdr:nvSpPr>
      <xdr:spPr>
        <a:xfrm>
          <a:off x="7810500" y="1637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36358</xdr:rowOff>
    </xdr:from>
    <xdr:ext cx="534377" cy="259045"/>
    <xdr:sp textlink="">
      <xdr:nvSpPr>
        <xdr:cNvPr id="485" name="テキスト ボックス 484"/>
        <xdr:cNvSpPr txBox="1"/>
      </xdr:nvSpPr>
      <xdr:spPr>
        <a:xfrm>
          <a:off x="7594111" y="1615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17138</xdr:rowOff>
    </xdr:from>
    <xdr:to>
      <xdr:col>36</xdr:col>
      <xdr:colOff>165100</xdr:colOff>
      <xdr:row>95</xdr:row>
      <xdr:rowOff>118738</xdr:rowOff>
    </xdr:to>
    <xdr:sp textlink="">
      <xdr:nvSpPr>
        <xdr:cNvPr id="486" name="楕円 485"/>
        <xdr:cNvSpPr/>
      </xdr:nvSpPr>
      <xdr:spPr>
        <a:xfrm>
          <a:off x="6921500" y="1630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135265</xdr:rowOff>
    </xdr:from>
    <xdr:ext cx="534377" cy="259045"/>
    <xdr:sp textlink="">
      <xdr:nvSpPr>
        <xdr:cNvPr id="487" name="テキスト ボックス 486"/>
        <xdr:cNvSpPr txBox="1"/>
      </xdr:nvSpPr>
      <xdr:spPr>
        <a:xfrm>
          <a:off x="6705111" y="1608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textlink="">
      <xdr:nvSpPr>
        <xdr:cNvPr id="511" name="消防費最小値テキスト"/>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textlink="">
      <xdr:nvSpPr>
        <xdr:cNvPr id="513" name="消防費最大値テキスト"/>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102255</xdr:rowOff>
    </xdr:from>
    <xdr:to>
      <xdr:col>85</xdr:col>
      <xdr:colOff>127000</xdr:colOff>
      <xdr:row>36</xdr:row>
      <xdr:rowOff>139151</xdr:rowOff>
    </xdr:to>
    <xdr:cxnSp macro="">
      <xdr:nvCxnSpPr>
        <xdr:cNvPr id="515" name="直線コネクタ 514"/>
        <xdr:cNvCxnSpPr/>
      </xdr:nvCxnSpPr>
      <xdr:spPr>
        <a:xfrm>
          <a:off x="15481300" y="6274455"/>
          <a:ext cx="838200" cy="3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108749</xdr:rowOff>
    </xdr:from>
    <xdr:ext cx="534377" cy="259045"/>
    <xdr:sp textlink="">
      <xdr:nvSpPr>
        <xdr:cNvPr id="516" name="消防費平均値テキスト"/>
        <xdr:cNvSpPr txBox="1"/>
      </xdr:nvSpPr>
      <xdr:spPr>
        <a:xfrm>
          <a:off x="16370300" y="6280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textlink="">
      <xdr:nvSpPr>
        <xdr:cNvPr id="517" name="フローチャート: 判断 516"/>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54706</xdr:rowOff>
    </xdr:from>
    <xdr:to>
      <xdr:col>81</xdr:col>
      <xdr:colOff>50800</xdr:colOff>
      <xdr:row>36</xdr:row>
      <xdr:rowOff>102255</xdr:rowOff>
    </xdr:to>
    <xdr:cxnSp macro="">
      <xdr:nvCxnSpPr>
        <xdr:cNvPr id="518" name="直線コネクタ 517"/>
        <xdr:cNvCxnSpPr/>
      </xdr:nvCxnSpPr>
      <xdr:spPr>
        <a:xfrm>
          <a:off x="14592300" y="6226906"/>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93152</xdr:rowOff>
    </xdr:from>
    <xdr:to>
      <xdr:col>81</xdr:col>
      <xdr:colOff>101600</xdr:colOff>
      <xdr:row>36</xdr:row>
      <xdr:rowOff>23302</xdr:rowOff>
    </xdr:to>
    <xdr:sp textlink="">
      <xdr:nvSpPr>
        <xdr:cNvPr id="519" name="フローチャート: 判断 518"/>
        <xdr:cNvSpPr/>
      </xdr:nvSpPr>
      <xdr:spPr>
        <a:xfrm>
          <a:off x="15430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39829</xdr:rowOff>
    </xdr:from>
    <xdr:ext cx="534377" cy="259045"/>
    <xdr:sp textlink="">
      <xdr:nvSpPr>
        <xdr:cNvPr id="520" name="テキスト ボックス 519"/>
        <xdr:cNvSpPr txBox="1"/>
      </xdr:nvSpPr>
      <xdr:spPr>
        <a:xfrm>
          <a:off x="15214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54706</xdr:rowOff>
    </xdr:from>
    <xdr:to>
      <xdr:col>76</xdr:col>
      <xdr:colOff>114300</xdr:colOff>
      <xdr:row>37</xdr:row>
      <xdr:rowOff>26314</xdr:rowOff>
    </xdr:to>
    <xdr:cxnSp macro="">
      <xdr:nvCxnSpPr>
        <xdr:cNvPr id="521" name="直線コネクタ 520"/>
        <xdr:cNvCxnSpPr/>
      </xdr:nvCxnSpPr>
      <xdr:spPr>
        <a:xfrm flipV="1">
          <a:off x="13703300" y="6226906"/>
          <a:ext cx="889000" cy="14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5873</xdr:rowOff>
    </xdr:from>
    <xdr:to>
      <xdr:col>76</xdr:col>
      <xdr:colOff>165100</xdr:colOff>
      <xdr:row>36</xdr:row>
      <xdr:rowOff>107473</xdr:rowOff>
    </xdr:to>
    <xdr:sp textlink="">
      <xdr:nvSpPr>
        <xdr:cNvPr id="522" name="フローチャート: 判断 521"/>
        <xdr:cNvSpPr/>
      </xdr:nvSpPr>
      <xdr:spPr>
        <a:xfrm>
          <a:off x="14541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98600</xdr:rowOff>
    </xdr:from>
    <xdr:ext cx="534377" cy="259045"/>
    <xdr:sp textlink="">
      <xdr:nvSpPr>
        <xdr:cNvPr id="523" name="テキスト ボックス 522"/>
        <xdr:cNvSpPr txBox="1"/>
      </xdr:nvSpPr>
      <xdr:spPr>
        <a:xfrm>
          <a:off x="14325111" y="627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26314</xdr:rowOff>
    </xdr:from>
    <xdr:to>
      <xdr:col>71</xdr:col>
      <xdr:colOff>177800</xdr:colOff>
      <xdr:row>37</xdr:row>
      <xdr:rowOff>98186</xdr:rowOff>
    </xdr:to>
    <xdr:cxnSp macro="">
      <xdr:nvCxnSpPr>
        <xdr:cNvPr id="524" name="直線コネクタ 523"/>
        <xdr:cNvCxnSpPr/>
      </xdr:nvCxnSpPr>
      <xdr:spPr>
        <a:xfrm flipV="1">
          <a:off x="12814300" y="6369964"/>
          <a:ext cx="889000" cy="7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19771</xdr:rowOff>
    </xdr:from>
    <xdr:to>
      <xdr:col>72</xdr:col>
      <xdr:colOff>38100</xdr:colOff>
      <xdr:row>36</xdr:row>
      <xdr:rowOff>121371</xdr:rowOff>
    </xdr:to>
    <xdr:sp textlink="">
      <xdr:nvSpPr>
        <xdr:cNvPr id="525" name="フローチャート: 判断 524"/>
        <xdr:cNvSpPr/>
      </xdr:nvSpPr>
      <xdr:spPr>
        <a:xfrm>
          <a:off x="13652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137898</xdr:rowOff>
    </xdr:from>
    <xdr:ext cx="534377" cy="259045"/>
    <xdr:sp textlink="">
      <xdr:nvSpPr>
        <xdr:cNvPr id="526" name="テキスト ボックス 525"/>
        <xdr:cNvSpPr txBox="1"/>
      </xdr:nvSpPr>
      <xdr:spPr>
        <a:xfrm>
          <a:off x="13436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31430</xdr:rowOff>
    </xdr:from>
    <xdr:to>
      <xdr:col>67</xdr:col>
      <xdr:colOff>101600</xdr:colOff>
      <xdr:row>36</xdr:row>
      <xdr:rowOff>133030</xdr:rowOff>
    </xdr:to>
    <xdr:sp textlink="">
      <xdr:nvSpPr>
        <xdr:cNvPr id="527" name="フローチャート: 判断 526"/>
        <xdr:cNvSpPr/>
      </xdr:nvSpPr>
      <xdr:spPr>
        <a:xfrm>
          <a:off x="12763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149557</xdr:rowOff>
    </xdr:from>
    <xdr:ext cx="534377" cy="259045"/>
    <xdr:sp textlink="">
      <xdr:nvSpPr>
        <xdr:cNvPr id="528" name="テキスト ボックス 527"/>
        <xdr:cNvSpPr txBox="1"/>
      </xdr:nvSpPr>
      <xdr:spPr>
        <a:xfrm>
          <a:off x="12547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88351</xdr:rowOff>
    </xdr:from>
    <xdr:to>
      <xdr:col>85</xdr:col>
      <xdr:colOff>177800</xdr:colOff>
      <xdr:row>37</xdr:row>
      <xdr:rowOff>18501</xdr:rowOff>
    </xdr:to>
    <xdr:sp textlink="">
      <xdr:nvSpPr>
        <xdr:cNvPr id="534" name="楕円 533"/>
        <xdr:cNvSpPr/>
      </xdr:nvSpPr>
      <xdr:spPr>
        <a:xfrm>
          <a:off x="16268700" y="626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111228</xdr:rowOff>
    </xdr:from>
    <xdr:ext cx="534377" cy="259045"/>
    <xdr:sp textlink="">
      <xdr:nvSpPr>
        <xdr:cNvPr id="535" name="消防費該当値テキスト"/>
        <xdr:cNvSpPr txBox="1"/>
      </xdr:nvSpPr>
      <xdr:spPr>
        <a:xfrm>
          <a:off x="16370300" y="611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51455</xdr:rowOff>
    </xdr:from>
    <xdr:to>
      <xdr:col>81</xdr:col>
      <xdr:colOff>101600</xdr:colOff>
      <xdr:row>36</xdr:row>
      <xdr:rowOff>153055</xdr:rowOff>
    </xdr:to>
    <xdr:sp textlink="">
      <xdr:nvSpPr>
        <xdr:cNvPr id="536" name="楕円 535"/>
        <xdr:cNvSpPr/>
      </xdr:nvSpPr>
      <xdr:spPr>
        <a:xfrm>
          <a:off x="15430500" y="622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144182</xdr:rowOff>
    </xdr:from>
    <xdr:ext cx="534377" cy="259045"/>
    <xdr:sp textlink="">
      <xdr:nvSpPr>
        <xdr:cNvPr id="537" name="テキスト ボックス 536"/>
        <xdr:cNvSpPr txBox="1"/>
      </xdr:nvSpPr>
      <xdr:spPr>
        <a:xfrm>
          <a:off x="15214111" y="631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3906</xdr:rowOff>
    </xdr:from>
    <xdr:to>
      <xdr:col>76</xdr:col>
      <xdr:colOff>165100</xdr:colOff>
      <xdr:row>36</xdr:row>
      <xdr:rowOff>105506</xdr:rowOff>
    </xdr:to>
    <xdr:sp textlink="">
      <xdr:nvSpPr>
        <xdr:cNvPr id="538" name="楕円 537"/>
        <xdr:cNvSpPr/>
      </xdr:nvSpPr>
      <xdr:spPr>
        <a:xfrm>
          <a:off x="14541500" y="617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122033</xdr:rowOff>
    </xdr:from>
    <xdr:ext cx="534377" cy="259045"/>
    <xdr:sp textlink="">
      <xdr:nvSpPr>
        <xdr:cNvPr id="539" name="テキスト ボックス 538"/>
        <xdr:cNvSpPr txBox="1"/>
      </xdr:nvSpPr>
      <xdr:spPr>
        <a:xfrm>
          <a:off x="14325111" y="595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146964</xdr:rowOff>
    </xdr:from>
    <xdr:to>
      <xdr:col>72</xdr:col>
      <xdr:colOff>38100</xdr:colOff>
      <xdr:row>37</xdr:row>
      <xdr:rowOff>77114</xdr:rowOff>
    </xdr:to>
    <xdr:sp textlink="">
      <xdr:nvSpPr>
        <xdr:cNvPr id="540" name="楕円 539"/>
        <xdr:cNvSpPr/>
      </xdr:nvSpPr>
      <xdr:spPr>
        <a:xfrm>
          <a:off x="13652500" y="63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68241</xdr:rowOff>
    </xdr:from>
    <xdr:ext cx="534377" cy="259045"/>
    <xdr:sp textlink="">
      <xdr:nvSpPr>
        <xdr:cNvPr id="541" name="テキスト ボックス 540"/>
        <xdr:cNvSpPr txBox="1"/>
      </xdr:nvSpPr>
      <xdr:spPr>
        <a:xfrm>
          <a:off x="13436111" y="641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47386</xdr:rowOff>
    </xdr:from>
    <xdr:to>
      <xdr:col>67</xdr:col>
      <xdr:colOff>101600</xdr:colOff>
      <xdr:row>37</xdr:row>
      <xdr:rowOff>148986</xdr:rowOff>
    </xdr:to>
    <xdr:sp textlink="">
      <xdr:nvSpPr>
        <xdr:cNvPr id="542" name="楕円 541"/>
        <xdr:cNvSpPr/>
      </xdr:nvSpPr>
      <xdr:spPr>
        <a:xfrm>
          <a:off x="12763500" y="639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140113</xdr:rowOff>
    </xdr:from>
    <xdr:ext cx="534377" cy="259045"/>
    <xdr:sp textlink="">
      <xdr:nvSpPr>
        <xdr:cNvPr id="543" name="テキスト ボックス 542"/>
        <xdr:cNvSpPr txBox="1"/>
      </xdr:nvSpPr>
      <xdr:spPr>
        <a:xfrm>
          <a:off x="12547111" y="648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textlink="">
      <xdr:nvSpPr>
        <xdr:cNvPr id="562" name="テキスト ボックス 56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textlink="">
      <xdr:nvSpPr>
        <xdr:cNvPr id="569" name="教育費最小値テキスト"/>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textlink="">
      <xdr:nvSpPr>
        <xdr:cNvPr id="571" name="教育費最大値テキスト"/>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82779</xdr:rowOff>
    </xdr:from>
    <xdr:to>
      <xdr:col>85</xdr:col>
      <xdr:colOff>127000</xdr:colOff>
      <xdr:row>56</xdr:row>
      <xdr:rowOff>46889</xdr:rowOff>
    </xdr:to>
    <xdr:cxnSp macro="">
      <xdr:nvCxnSpPr>
        <xdr:cNvPr id="573" name="直線コネクタ 572"/>
        <xdr:cNvCxnSpPr/>
      </xdr:nvCxnSpPr>
      <xdr:spPr>
        <a:xfrm>
          <a:off x="15481300" y="9512529"/>
          <a:ext cx="838200" cy="1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103909</xdr:rowOff>
    </xdr:from>
    <xdr:ext cx="534377" cy="259045"/>
    <xdr:sp textlink="">
      <xdr:nvSpPr>
        <xdr:cNvPr id="574" name="教育費平均値テキスト"/>
        <xdr:cNvSpPr txBox="1"/>
      </xdr:nvSpPr>
      <xdr:spPr>
        <a:xfrm>
          <a:off x="16370300" y="936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textlink="">
      <xdr:nvSpPr>
        <xdr:cNvPr id="575" name="フローチャート: 判断 574"/>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82779</xdr:rowOff>
    </xdr:from>
    <xdr:to>
      <xdr:col>81</xdr:col>
      <xdr:colOff>50800</xdr:colOff>
      <xdr:row>56</xdr:row>
      <xdr:rowOff>47727</xdr:rowOff>
    </xdr:to>
    <xdr:cxnSp macro="">
      <xdr:nvCxnSpPr>
        <xdr:cNvPr id="576" name="直線コネクタ 575"/>
        <xdr:cNvCxnSpPr/>
      </xdr:nvCxnSpPr>
      <xdr:spPr>
        <a:xfrm flipV="1">
          <a:off x="14592300" y="9512529"/>
          <a:ext cx="889000" cy="13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137763</xdr:rowOff>
    </xdr:from>
    <xdr:to>
      <xdr:col>81</xdr:col>
      <xdr:colOff>101600</xdr:colOff>
      <xdr:row>55</xdr:row>
      <xdr:rowOff>67913</xdr:rowOff>
    </xdr:to>
    <xdr:sp textlink="">
      <xdr:nvSpPr>
        <xdr:cNvPr id="577" name="フローチャート: 判断 576"/>
        <xdr:cNvSpPr/>
      </xdr:nvSpPr>
      <xdr:spPr>
        <a:xfrm>
          <a:off x="15430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84440</xdr:rowOff>
    </xdr:from>
    <xdr:ext cx="534377" cy="259045"/>
    <xdr:sp textlink="">
      <xdr:nvSpPr>
        <xdr:cNvPr id="578" name="テキスト ボックス 577"/>
        <xdr:cNvSpPr txBox="1"/>
      </xdr:nvSpPr>
      <xdr:spPr>
        <a:xfrm>
          <a:off x="15214111" y="917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154216</xdr:rowOff>
    </xdr:from>
    <xdr:to>
      <xdr:col>76</xdr:col>
      <xdr:colOff>114300</xdr:colOff>
      <xdr:row>56</xdr:row>
      <xdr:rowOff>47727</xdr:rowOff>
    </xdr:to>
    <xdr:cxnSp macro="">
      <xdr:nvCxnSpPr>
        <xdr:cNvPr id="579" name="直線コネクタ 578"/>
        <xdr:cNvCxnSpPr/>
      </xdr:nvCxnSpPr>
      <xdr:spPr>
        <a:xfrm>
          <a:off x="13703300" y="9583966"/>
          <a:ext cx="889000" cy="6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41618</xdr:rowOff>
    </xdr:from>
    <xdr:to>
      <xdr:col>76</xdr:col>
      <xdr:colOff>165100</xdr:colOff>
      <xdr:row>55</xdr:row>
      <xdr:rowOff>143218</xdr:rowOff>
    </xdr:to>
    <xdr:sp textlink="">
      <xdr:nvSpPr>
        <xdr:cNvPr id="580" name="フローチャート: 判断 579"/>
        <xdr:cNvSpPr/>
      </xdr:nvSpPr>
      <xdr:spPr>
        <a:xfrm>
          <a:off x="14541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159745</xdr:rowOff>
    </xdr:from>
    <xdr:ext cx="534377" cy="259045"/>
    <xdr:sp textlink="">
      <xdr:nvSpPr>
        <xdr:cNvPr id="581" name="テキスト ボックス 580"/>
        <xdr:cNvSpPr txBox="1"/>
      </xdr:nvSpPr>
      <xdr:spPr>
        <a:xfrm>
          <a:off x="14325111" y="92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154216</xdr:rowOff>
    </xdr:from>
    <xdr:to>
      <xdr:col>71</xdr:col>
      <xdr:colOff>177800</xdr:colOff>
      <xdr:row>56</xdr:row>
      <xdr:rowOff>12123</xdr:rowOff>
    </xdr:to>
    <xdr:cxnSp macro="">
      <xdr:nvCxnSpPr>
        <xdr:cNvPr id="582" name="直線コネクタ 581"/>
        <xdr:cNvCxnSpPr/>
      </xdr:nvCxnSpPr>
      <xdr:spPr>
        <a:xfrm flipV="1">
          <a:off x="12814300" y="9583966"/>
          <a:ext cx="889000" cy="2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78004</xdr:rowOff>
    </xdr:from>
    <xdr:to>
      <xdr:col>72</xdr:col>
      <xdr:colOff>38100</xdr:colOff>
      <xdr:row>56</xdr:row>
      <xdr:rowOff>8154</xdr:rowOff>
    </xdr:to>
    <xdr:sp textlink="">
      <xdr:nvSpPr>
        <xdr:cNvPr id="583" name="フローチャート: 判断 582"/>
        <xdr:cNvSpPr/>
      </xdr:nvSpPr>
      <xdr:spPr>
        <a:xfrm>
          <a:off x="13652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24681</xdr:rowOff>
    </xdr:from>
    <xdr:ext cx="534377" cy="259045"/>
    <xdr:sp textlink="">
      <xdr:nvSpPr>
        <xdr:cNvPr id="584" name="テキスト ボックス 583"/>
        <xdr:cNvSpPr txBox="1"/>
      </xdr:nvSpPr>
      <xdr:spPr>
        <a:xfrm>
          <a:off x="13436111" y="92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51905</xdr:rowOff>
    </xdr:from>
    <xdr:to>
      <xdr:col>67</xdr:col>
      <xdr:colOff>101600</xdr:colOff>
      <xdr:row>55</xdr:row>
      <xdr:rowOff>153505</xdr:rowOff>
    </xdr:to>
    <xdr:sp textlink="">
      <xdr:nvSpPr>
        <xdr:cNvPr id="585" name="フローチャート: 判断 584"/>
        <xdr:cNvSpPr/>
      </xdr:nvSpPr>
      <xdr:spPr>
        <a:xfrm>
          <a:off x="12763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170032</xdr:rowOff>
    </xdr:from>
    <xdr:ext cx="534377" cy="259045"/>
    <xdr:sp textlink="">
      <xdr:nvSpPr>
        <xdr:cNvPr id="586" name="テキスト ボックス 585"/>
        <xdr:cNvSpPr txBox="1"/>
      </xdr:nvSpPr>
      <xdr:spPr>
        <a:xfrm>
          <a:off x="12547111" y="92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167539</xdr:rowOff>
    </xdr:from>
    <xdr:to>
      <xdr:col>85</xdr:col>
      <xdr:colOff>177800</xdr:colOff>
      <xdr:row>56</xdr:row>
      <xdr:rowOff>97689</xdr:rowOff>
    </xdr:to>
    <xdr:sp textlink="">
      <xdr:nvSpPr>
        <xdr:cNvPr id="592" name="楕円 591"/>
        <xdr:cNvSpPr/>
      </xdr:nvSpPr>
      <xdr:spPr>
        <a:xfrm>
          <a:off x="16268700" y="959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145966</xdr:rowOff>
    </xdr:from>
    <xdr:ext cx="534377" cy="259045"/>
    <xdr:sp textlink="">
      <xdr:nvSpPr>
        <xdr:cNvPr id="593" name="教育費該当値テキスト"/>
        <xdr:cNvSpPr txBox="1"/>
      </xdr:nvSpPr>
      <xdr:spPr>
        <a:xfrm>
          <a:off x="16370300" y="957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31979</xdr:rowOff>
    </xdr:from>
    <xdr:to>
      <xdr:col>81</xdr:col>
      <xdr:colOff>101600</xdr:colOff>
      <xdr:row>55</xdr:row>
      <xdr:rowOff>133579</xdr:rowOff>
    </xdr:to>
    <xdr:sp textlink="">
      <xdr:nvSpPr>
        <xdr:cNvPr id="594" name="楕円 593"/>
        <xdr:cNvSpPr/>
      </xdr:nvSpPr>
      <xdr:spPr>
        <a:xfrm>
          <a:off x="15430500" y="946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124706</xdr:rowOff>
    </xdr:from>
    <xdr:ext cx="534377" cy="259045"/>
    <xdr:sp textlink="">
      <xdr:nvSpPr>
        <xdr:cNvPr id="595" name="テキスト ボックス 594"/>
        <xdr:cNvSpPr txBox="1"/>
      </xdr:nvSpPr>
      <xdr:spPr>
        <a:xfrm>
          <a:off x="15214111" y="95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168377</xdr:rowOff>
    </xdr:from>
    <xdr:to>
      <xdr:col>76</xdr:col>
      <xdr:colOff>165100</xdr:colOff>
      <xdr:row>56</xdr:row>
      <xdr:rowOff>98527</xdr:rowOff>
    </xdr:to>
    <xdr:sp textlink="">
      <xdr:nvSpPr>
        <xdr:cNvPr id="596" name="楕円 595"/>
        <xdr:cNvSpPr/>
      </xdr:nvSpPr>
      <xdr:spPr>
        <a:xfrm>
          <a:off x="14541500" y="959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89654</xdr:rowOff>
    </xdr:from>
    <xdr:ext cx="534377" cy="259045"/>
    <xdr:sp textlink="">
      <xdr:nvSpPr>
        <xdr:cNvPr id="597" name="テキスト ボックス 596"/>
        <xdr:cNvSpPr txBox="1"/>
      </xdr:nvSpPr>
      <xdr:spPr>
        <a:xfrm>
          <a:off x="14325111" y="969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103416</xdr:rowOff>
    </xdr:from>
    <xdr:to>
      <xdr:col>72</xdr:col>
      <xdr:colOff>38100</xdr:colOff>
      <xdr:row>56</xdr:row>
      <xdr:rowOff>33566</xdr:rowOff>
    </xdr:to>
    <xdr:sp textlink="">
      <xdr:nvSpPr>
        <xdr:cNvPr id="598" name="楕円 597"/>
        <xdr:cNvSpPr/>
      </xdr:nvSpPr>
      <xdr:spPr>
        <a:xfrm>
          <a:off x="13652500" y="953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24693</xdr:rowOff>
    </xdr:from>
    <xdr:ext cx="534377" cy="259045"/>
    <xdr:sp textlink="">
      <xdr:nvSpPr>
        <xdr:cNvPr id="599" name="テキスト ボックス 598"/>
        <xdr:cNvSpPr txBox="1"/>
      </xdr:nvSpPr>
      <xdr:spPr>
        <a:xfrm>
          <a:off x="13436111" y="96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132773</xdr:rowOff>
    </xdr:from>
    <xdr:to>
      <xdr:col>67</xdr:col>
      <xdr:colOff>101600</xdr:colOff>
      <xdr:row>56</xdr:row>
      <xdr:rowOff>62923</xdr:rowOff>
    </xdr:to>
    <xdr:sp textlink="">
      <xdr:nvSpPr>
        <xdr:cNvPr id="600" name="楕円 599"/>
        <xdr:cNvSpPr/>
      </xdr:nvSpPr>
      <xdr:spPr>
        <a:xfrm>
          <a:off x="12763500" y="956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54050</xdr:rowOff>
    </xdr:from>
    <xdr:ext cx="534377" cy="259045"/>
    <xdr:sp textlink="">
      <xdr:nvSpPr>
        <xdr:cNvPr id="601" name="テキスト ボックス 600"/>
        <xdr:cNvSpPr txBox="1"/>
      </xdr:nvSpPr>
      <xdr:spPr>
        <a:xfrm>
          <a:off x="12547111" y="965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textlink="">
      <xdr:nvSpPr>
        <xdr:cNvPr id="628" name="災害復旧費最大値テキスト"/>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113982</xdr:rowOff>
    </xdr:from>
    <xdr:to>
      <xdr:col>85</xdr:col>
      <xdr:colOff>127000</xdr:colOff>
      <xdr:row>78</xdr:row>
      <xdr:rowOff>116573</xdr:rowOff>
    </xdr:to>
    <xdr:cxnSp macro="">
      <xdr:nvCxnSpPr>
        <xdr:cNvPr id="630" name="直線コネクタ 629"/>
        <xdr:cNvCxnSpPr/>
      </xdr:nvCxnSpPr>
      <xdr:spPr>
        <a:xfrm>
          <a:off x="15481300" y="13487082"/>
          <a:ext cx="8382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52240</xdr:rowOff>
    </xdr:from>
    <xdr:ext cx="469744" cy="259045"/>
    <xdr:sp textlink="">
      <xdr:nvSpPr>
        <xdr:cNvPr id="631" name="災害復旧費平均値テキスト"/>
        <xdr:cNvSpPr txBox="1"/>
      </xdr:nvSpPr>
      <xdr:spPr>
        <a:xfrm>
          <a:off x="16370300" y="13425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textlink="">
      <xdr:nvSpPr>
        <xdr:cNvPr id="632" name="フローチャート: 判断 631"/>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113982</xdr:rowOff>
    </xdr:from>
    <xdr:to>
      <xdr:col>81</xdr:col>
      <xdr:colOff>50800</xdr:colOff>
      <xdr:row>78</xdr:row>
      <xdr:rowOff>151321</xdr:rowOff>
    </xdr:to>
    <xdr:cxnSp macro="">
      <xdr:nvCxnSpPr>
        <xdr:cNvPr id="633" name="直線コネクタ 632"/>
        <xdr:cNvCxnSpPr/>
      </xdr:nvCxnSpPr>
      <xdr:spPr>
        <a:xfrm flipV="1">
          <a:off x="14592300" y="13487082"/>
          <a:ext cx="889000" cy="3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39712</xdr:rowOff>
    </xdr:from>
    <xdr:to>
      <xdr:col>81</xdr:col>
      <xdr:colOff>101600</xdr:colOff>
      <xdr:row>77</xdr:row>
      <xdr:rowOff>141312</xdr:rowOff>
    </xdr:to>
    <xdr:sp textlink="">
      <xdr:nvSpPr>
        <xdr:cNvPr id="634" name="フローチャート: 判断 633"/>
        <xdr:cNvSpPr/>
      </xdr:nvSpPr>
      <xdr:spPr>
        <a:xfrm>
          <a:off x="15430500" y="1324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157839</xdr:rowOff>
    </xdr:from>
    <xdr:ext cx="469744" cy="259045"/>
    <xdr:sp textlink="">
      <xdr:nvSpPr>
        <xdr:cNvPr id="635" name="テキスト ボックス 634"/>
        <xdr:cNvSpPr txBox="1"/>
      </xdr:nvSpPr>
      <xdr:spPr>
        <a:xfrm>
          <a:off x="15246428" y="1301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21210</xdr:rowOff>
    </xdr:from>
    <xdr:to>
      <xdr:col>76</xdr:col>
      <xdr:colOff>114300</xdr:colOff>
      <xdr:row>78</xdr:row>
      <xdr:rowOff>151321</xdr:rowOff>
    </xdr:to>
    <xdr:cxnSp macro="">
      <xdr:nvCxnSpPr>
        <xdr:cNvPr id="636" name="直線コネクタ 635"/>
        <xdr:cNvCxnSpPr/>
      </xdr:nvCxnSpPr>
      <xdr:spPr>
        <a:xfrm>
          <a:off x="13703300" y="13222860"/>
          <a:ext cx="889000" cy="30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40932</xdr:rowOff>
    </xdr:from>
    <xdr:to>
      <xdr:col>76</xdr:col>
      <xdr:colOff>165100</xdr:colOff>
      <xdr:row>77</xdr:row>
      <xdr:rowOff>142532</xdr:rowOff>
    </xdr:to>
    <xdr:sp textlink="">
      <xdr:nvSpPr>
        <xdr:cNvPr id="637" name="フローチャート: 判断 636"/>
        <xdr:cNvSpPr/>
      </xdr:nvSpPr>
      <xdr:spPr>
        <a:xfrm>
          <a:off x="14541500" y="132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159059</xdr:rowOff>
    </xdr:from>
    <xdr:ext cx="469744" cy="259045"/>
    <xdr:sp textlink="">
      <xdr:nvSpPr>
        <xdr:cNvPr id="638" name="テキスト ボックス 637"/>
        <xdr:cNvSpPr txBox="1"/>
      </xdr:nvSpPr>
      <xdr:spPr>
        <a:xfrm>
          <a:off x="14357428" y="130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21210</xdr:rowOff>
    </xdr:from>
    <xdr:to>
      <xdr:col>71</xdr:col>
      <xdr:colOff>177800</xdr:colOff>
      <xdr:row>78</xdr:row>
      <xdr:rowOff>1130</xdr:rowOff>
    </xdr:to>
    <xdr:cxnSp macro="">
      <xdr:nvCxnSpPr>
        <xdr:cNvPr id="639" name="直線コネクタ 638"/>
        <xdr:cNvCxnSpPr/>
      </xdr:nvCxnSpPr>
      <xdr:spPr>
        <a:xfrm flipV="1">
          <a:off x="12814300" y="13222860"/>
          <a:ext cx="889000" cy="15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112218</xdr:rowOff>
    </xdr:from>
    <xdr:to>
      <xdr:col>72</xdr:col>
      <xdr:colOff>38100</xdr:colOff>
      <xdr:row>78</xdr:row>
      <xdr:rowOff>42368</xdr:rowOff>
    </xdr:to>
    <xdr:sp textlink="">
      <xdr:nvSpPr>
        <xdr:cNvPr id="640" name="フローチャート: 判断 639"/>
        <xdr:cNvSpPr/>
      </xdr:nvSpPr>
      <xdr:spPr>
        <a:xfrm>
          <a:off x="13652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33495</xdr:rowOff>
    </xdr:from>
    <xdr:ext cx="469744" cy="259045"/>
    <xdr:sp textlink="">
      <xdr:nvSpPr>
        <xdr:cNvPr id="641" name="テキスト ボックス 640"/>
        <xdr:cNvSpPr txBox="1"/>
      </xdr:nvSpPr>
      <xdr:spPr>
        <a:xfrm>
          <a:off x="13468428" y="1340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24549</xdr:rowOff>
    </xdr:from>
    <xdr:to>
      <xdr:col>67</xdr:col>
      <xdr:colOff>101600</xdr:colOff>
      <xdr:row>78</xdr:row>
      <xdr:rowOff>126149</xdr:rowOff>
    </xdr:to>
    <xdr:sp textlink="">
      <xdr:nvSpPr>
        <xdr:cNvPr id="642" name="フローチャート: 判断 641"/>
        <xdr:cNvSpPr/>
      </xdr:nvSpPr>
      <xdr:spPr>
        <a:xfrm>
          <a:off x="12763500" y="133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117276</xdr:rowOff>
    </xdr:from>
    <xdr:ext cx="469744" cy="259045"/>
    <xdr:sp textlink="">
      <xdr:nvSpPr>
        <xdr:cNvPr id="643" name="テキスト ボックス 642"/>
        <xdr:cNvSpPr txBox="1"/>
      </xdr:nvSpPr>
      <xdr:spPr>
        <a:xfrm>
          <a:off x="12579428" y="1349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65773</xdr:rowOff>
    </xdr:from>
    <xdr:to>
      <xdr:col>85</xdr:col>
      <xdr:colOff>177800</xdr:colOff>
      <xdr:row>78</xdr:row>
      <xdr:rowOff>167373</xdr:rowOff>
    </xdr:to>
    <xdr:sp textlink="">
      <xdr:nvSpPr>
        <xdr:cNvPr id="649" name="楕円 648"/>
        <xdr:cNvSpPr/>
      </xdr:nvSpPr>
      <xdr:spPr>
        <a:xfrm>
          <a:off x="16268700" y="1343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25150</xdr:rowOff>
    </xdr:from>
    <xdr:ext cx="469744" cy="259045"/>
    <xdr:sp textlink="">
      <xdr:nvSpPr>
        <xdr:cNvPr id="650" name="災害復旧費該当値テキスト"/>
        <xdr:cNvSpPr txBox="1"/>
      </xdr:nvSpPr>
      <xdr:spPr>
        <a:xfrm>
          <a:off x="16370300" y="1322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63182</xdr:rowOff>
    </xdr:from>
    <xdr:to>
      <xdr:col>81</xdr:col>
      <xdr:colOff>101600</xdr:colOff>
      <xdr:row>78</xdr:row>
      <xdr:rowOff>164782</xdr:rowOff>
    </xdr:to>
    <xdr:sp textlink="">
      <xdr:nvSpPr>
        <xdr:cNvPr id="651" name="楕円 650"/>
        <xdr:cNvSpPr/>
      </xdr:nvSpPr>
      <xdr:spPr>
        <a:xfrm>
          <a:off x="15430500" y="1343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155909</xdr:rowOff>
    </xdr:from>
    <xdr:ext cx="469744" cy="259045"/>
    <xdr:sp textlink="">
      <xdr:nvSpPr>
        <xdr:cNvPr id="652" name="テキスト ボックス 651"/>
        <xdr:cNvSpPr txBox="1"/>
      </xdr:nvSpPr>
      <xdr:spPr>
        <a:xfrm>
          <a:off x="15246428" y="1352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100521</xdr:rowOff>
    </xdr:from>
    <xdr:to>
      <xdr:col>76</xdr:col>
      <xdr:colOff>165100</xdr:colOff>
      <xdr:row>79</xdr:row>
      <xdr:rowOff>30671</xdr:rowOff>
    </xdr:to>
    <xdr:sp textlink="">
      <xdr:nvSpPr>
        <xdr:cNvPr id="653" name="楕円 652"/>
        <xdr:cNvSpPr/>
      </xdr:nvSpPr>
      <xdr:spPr>
        <a:xfrm>
          <a:off x="14541500" y="134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21798</xdr:rowOff>
    </xdr:from>
    <xdr:ext cx="469744" cy="259045"/>
    <xdr:sp textlink="">
      <xdr:nvSpPr>
        <xdr:cNvPr id="654" name="テキスト ボックス 653"/>
        <xdr:cNvSpPr txBox="1"/>
      </xdr:nvSpPr>
      <xdr:spPr>
        <a:xfrm>
          <a:off x="14357428" y="1356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141860</xdr:rowOff>
    </xdr:from>
    <xdr:to>
      <xdr:col>72</xdr:col>
      <xdr:colOff>38100</xdr:colOff>
      <xdr:row>77</xdr:row>
      <xdr:rowOff>72010</xdr:rowOff>
    </xdr:to>
    <xdr:sp textlink="">
      <xdr:nvSpPr>
        <xdr:cNvPr id="655" name="楕円 654"/>
        <xdr:cNvSpPr/>
      </xdr:nvSpPr>
      <xdr:spPr>
        <a:xfrm>
          <a:off x="13652500" y="131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88536</xdr:rowOff>
    </xdr:from>
    <xdr:ext cx="469744" cy="259045"/>
    <xdr:sp textlink="">
      <xdr:nvSpPr>
        <xdr:cNvPr id="656" name="テキスト ボックス 655"/>
        <xdr:cNvSpPr txBox="1"/>
      </xdr:nvSpPr>
      <xdr:spPr>
        <a:xfrm>
          <a:off x="13468428" y="1294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121780</xdr:rowOff>
    </xdr:from>
    <xdr:to>
      <xdr:col>67</xdr:col>
      <xdr:colOff>101600</xdr:colOff>
      <xdr:row>78</xdr:row>
      <xdr:rowOff>51930</xdr:rowOff>
    </xdr:to>
    <xdr:sp textlink="">
      <xdr:nvSpPr>
        <xdr:cNvPr id="657" name="楕円 656"/>
        <xdr:cNvSpPr/>
      </xdr:nvSpPr>
      <xdr:spPr>
        <a:xfrm>
          <a:off x="12763500" y="133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68457</xdr:rowOff>
    </xdr:from>
    <xdr:ext cx="469744" cy="259045"/>
    <xdr:sp textlink="">
      <xdr:nvSpPr>
        <xdr:cNvPr id="658" name="テキスト ボックス 657"/>
        <xdr:cNvSpPr txBox="1"/>
      </xdr:nvSpPr>
      <xdr:spPr>
        <a:xfrm>
          <a:off x="12579428" y="1309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textlink="">
      <xdr:nvSpPr>
        <xdr:cNvPr id="685" name="公債費最小値テキスト"/>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textlink="">
      <xdr:nvSpPr>
        <xdr:cNvPr id="687" name="公債費最大値テキスト"/>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146754</xdr:rowOff>
    </xdr:from>
    <xdr:to>
      <xdr:col>85</xdr:col>
      <xdr:colOff>127000</xdr:colOff>
      <xdr:row>94</xdr:row>
      <xdr:rowOff>4956</xdr:rowOff>
    </xdr:to>
    <xdr:cxnSp macro="">
      <xdr:nvCxnSpPr>
        <xdr:cNvPr id="689" name="直線コネクタ 688"/>
        <xdr:cNvCxnSpPr/>
      </xdr:nvCxnSpPr>
      <xdr:spPr>
        <a:xfrm>
          <a:off x="15481300" y="16091604"/>
          <a:ext cx="838200" cy="2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2291</xdr:rowOff>
    </xdr:from>
    <xdr:ext cx="534377" cy="259045"/>
    <xdr:sp textlink="">
      <xdr:nvSpPr>
        <xdr:cNvPr id="690" name="公債費平均値テキスト"/>
        <xdr:cNvSpPr txBox="1"/>
      </xdr:nvSpPr>
      <xdr:spPr>
        <a:xfrm>
          <a:off x="16370300" y="1629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textlink="">
      <xdr:nvSpPr>
        <xdr:cNvPr id="691" name="フローチャート: 判断 690"/>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115926</xdr:rowOff>
    </xdr:from>
    <xdr:to>
      <xdr:col>81</xdr:col>
      <xdr:colOff>50800</xdr:colOff>
      <xdr:row>93</xdr:row>
      <xdr:rowOff>146754</xdr:rowOff>
    </xdr:to>
    <xdr:cxnSp macro="">
      <xdr:nvCxnSpPr>
        <xdr:cNvPr id="692" name="直線コネクタ 691"/>
        <xdr:cNvCxnSpPr/>
      </xdr:nvCxnSpPr>
      <xdr:spPr>
        <a:xfrm>
          <a:off x="14592300" y="16060776"/>
          <a:ext cx="889000" cy="3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9609</xdr:rowOff>
    </xdr:from>
    <xdr:to>
      <xdr:col>81</xdr:col>
      <xdr:colOff>101600</xdr:colOff>
      <xdr:row>94</xdr:row>
      <xdr:rowOff>111209</xdr:rowOff>
    </xdr:to>
    <xdr:sp textlink="">
      <xdr:nvSpPr>
        <xdr:cNvPr id="693" name="フローチャート: 判断 692"/>
        <xdr:cNvSpPr/>
      </xdr:nvSpPr>
      <xdr:spPr>
        <a:xfrm>
          <a:off x="15430500" y="16125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102336</xdr:rowOff>
    </xdr:from>
    <xdr:ext cx="534377" cy="259045"/>
    <xdr:sp textlink="">
      <xdr:nvSpPr>
        <xdr:cNvPr id="694" name="テキスト ボックス 693"/>
        <xdr:cNvSpPr txBox="1"/>
      </xdr:nvSpPr>
      <xdr:spPr>
        <a:xfrm>
          <a:off x="15214111" y="162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115926</xdr:rowOff>
    </xdr:from>
    <xdr:to>
      <xdr:col>76</xdr:col>
      <xdr:colOff>114300</xdr:colOff>
      <xdr:row>93</xdr:row>
      <xdr:rowOff>130229</xdr:rowOff>
    </xdr:to>
    <xdr:cxnSp macro="">
      <xdr:nvCxnSpPr>
        <xdr:cNvPr id="695" name="直線コネクタ 694"/>
        <xdr:cNvCxnSpPr/>
      </xdr:nvCxnSpPr>
      <xdr:spPr>
        <a:xfrm flipV="1">
          <a:off x="13703300" y="16060776"/>
          <a:ext cx="889000" cy="1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14491</xdr:rowOff>
    </xdr:from>
    <xdr:to>
      <xdr:col>76</xdr:col>
      <xdr:colOff>165100</xdr:colOff>
      <xdr:row>94</xdr:row>
      <xdr:rowOff>116091</xdr:rowOff>
    </xdr:to>
    <xdr:sp textlink="">
      <xdr:nvSpPr>
        <xdr:cNvPr id="696" name="フローチャート: 判断 695"/>
        <xdr:cNvSpPr/>
      </xdr:nvSpPr>
      <xdr:spPr>
        <a:xfrm>
          <a:off x="14541500" y="1613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107218</xdr:rowOff>
    </xdr:from>
    <xdr:ext cx="534377" cy="259045"/>
    <xdr:sp textlink="">
      <xdr:nvSpPr>
        <xdr:cNvPr id="697" name="テキスト ボックス 696"/>
        <xdr:cNvSpPr txBox="1"/>
      </xdr:nvSpPr>
      <xdr:spPr>
        <a:xfrm>
          <a:off x="14325111" y="1622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82615</xdr:rowOff>
    </xdr:from>
    <xdr:to>
      <xdr:col>71</xdr:col>
      <xdr:colOff>177800</xdr:colOff>
      <xdr:row>93</xdr:row>
      <xdr:rowOff>130229</xdr:rowOff>
    </xdr:to>
    <xdr:cxnSp macro="">
      <xdr:nvCxnSpPr>
        <xdr:cNvPr id="698" name="直線コネクタ 697"/>
        <xdr:cNvCxnSpPr/>
      </xdr:nvCxnSpPr>
      <xdr:spPr>
        <a:xfrm>
          <a:off x="12814300" y="16027465"/>
          <a:ext cx="889000" cy="4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19960</xdr:rowOff>
    </xdr:from>
    <xdr:to>
      <xdr:col>72</xdr:col>
      <xdr:colOff>38100</xdr:colOff>
      <xdr:row>94</xdr:row>
      <xdr:rowOff>121560</xdr:rowOff>
    </xdr:to>
    <xdr:sp textlink="">
      <xdr:nvSpPr>
        <xdr:cNvPr id="699" name="フローチャート: 判断 698"/>
        <xdr:cNvSpPr/>
      </xdr:nvSpPr>
      <xdr:spPr>
        <a:xfrm>
          <a:off x="13652500" y="161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112687</xdr:rowOff>
    </xdr:from>
    <xdr:ext cx="534377" cy="259045"/>
    <xdr:sp textlink="">
      <xdr:nvSpPr>
        <xdr:cNvPr id="700" name="テキスト ボックス 699"/>
        <xdr:cNvSpPr txBox="1"/>
      </xdr:nvSpPr>
      <xdr:spPr>
        <a:xfrm>
          <a:off x="13436111" y="162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3893</xdr:rowOff>
    </xdr:from>
    <xdr:to>
      <xdr:col>67</xdr:col>
      <xdr:colOff>101600</xdr:colOff>
      <xdr:row>94</xdr:row>
      <xdr:rowOff>105493</xdr:rowOff>
    </xdr:to>
    <xdr:sp textlink="">
      <xdr:nvSpPr>
        <xdr:cNvPr id="701" name="フローチャート: 判断 700"/>
        <xdr:cNvSpPr/>
      </xdr:nvSpPr>
      <xdr:spPr>
        <a:xfrm>
          <a:off x="12763500" y="1612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96620</xdr:rowOff>
    </xdr:from>
    <xdr:ext cx="534377" cy="259045"/>
    <xdr:sp textlink="">
      <xdr:nvSpPr>
        <xdr:cNvPr id="702" name="テキスト ボックス 701"/>
        <xdr:cNvSpPr txBox="1"/>
      </xdr:nvSpPr>
      <xdr:spPr>
        <a:xfrm>
          <a:off x="12547111" y="1621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125606</xdr:rowOff>
    </xdr:from>
    <xdr:to>
      <xdr:col>85</xdr:col>
      <xdr:colOff>177800</xdr:colOff>
      <xdr:row>94</xdr:row>
      <xdr:rowOff>55756</xdr:rowOff>
    </xdr:to>
    <xdr:sp textlink="">
      <xdr:nvSpPr>
        <xdr:cNvPr id="708" name="楕円 707"/>
        <xdr:cNvSpPr/>
      </xdr:nvSpPr>
      <xdr:spPr>
        <a:xfrm>
          <a:off x="16268700" y="1607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148483</xdr:rowOff>
    </xdr:from>
    <xdr:ext cx="534377" cy="259045"/>
    <xdr:sp textlink="">
      <xdr:nvSpPr>
        <xdr:cNvPr id="709" name="公債費該当値テキスト"/>
        <xdr:cNvSpPr txBox="1"/>
      </xdr:nvSpPr>
      <xdr:spPr>
        <a:xfrm>
          <a:off x="16370300" y="1592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95954</xdr:rowOff>
    </xdr:from>
    <xdr:to>
      <xdr:col>81</xdr:col>
      <xdr:colOff>101600</xdr:colOff>
      <xdr:row>94</xdr:row>
      <xdr:rowOff>26104</xdr:rowOff>
    </xdr:to>
    <xdr:sp textlink="">
      <xdr:nvSpPr>
        <xdr:cNvPr id="710" name="楕円 709"/>
        <xdr:cNvSpPr/>
      </xdr:nvSpPr>
      <xdr:spPr>
        <a:xfrm>
          <a:off x="15430500" y="1604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42631</xdr:rowOff>
    </xdr:from>
    <xdr:ext cx="534377" cy="259045"/>
    <xdr:sp textlink="">
      <xdr:nvSpPr>
        <xdr:cNvPr id="711" name="テキスト ボックス 710"/>
        <xdr:cNvSpPr txBox="1"/>
      </xdr:nvSpPr>
      <xdr:spPr>
        <a:xfrm>
          <a:off x="15214111" y="158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65126</xdr:rowOff>
    </xdr:from>
    <xdr:to>
      <xdr:col>76</xdr:col>
      <xdr:colOff>165100</xdr:colOff>
      <xdr:row>93</xdr:row>
      <xdr:rowOff>166726</xdr:rowOff>
    </xdr:to>
    <xdr:sp textlink="">
      <xdr:nvSpPr>
        <xdr:cNvPr id="712" name="楕円 711"/>
        <xdr:cNvSpPr/>
      </xdr:nvSpPr>
      <xdr:spPr>
        <a:xfrm>
          <a:off x="14541500" y="1600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11803</xdr:rowOff>
    </xdr:from>
    <xdr:ext cx="534377" cy="259045"/>
    <xdr:sp textlink="">
      <xdr:nvSpPr>
        <xdr:cNvPr id="713" name="テキスト ボックス 712"/>
        <xdr:cNvSpPr txBox="1"/>
      </xdr:nvSpPr>
      <xdr:spPr>
        <a:xfrm>
          <a:off x="14325111" y="1578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79429</xdr:rowOff>
    </xdr:from>
    <xdr:to>
      <xdr:col>72</xdr:col>
      <xdr:colOff>38100</xdr:colOff>
      <xdr:row>94</xdr:row>
      <xdr:rowOff>9579</xdr:rowOff>
    </xdr:to>
    <xdr:sp textlink="">
      <xdr:nvSpPr>
        <xdr:cNvPr id="714" name="楕円 713"/>
        <xdr:cNvSpPr/>
      </xdr:nvSpPr>
      <xdr:spPr>
        <a:xfrm>
          <a:off x="13652500" y="1602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26106</xdr:rowOff>
    </xdr:from>
    <xdr:ext cx="534377" cy="259045"/>
    <xdr:sp textlink="">
      <xdr:nvSpPr>
        <xdr:cNvPr id="715" name="テキスト ボックス 714"/>
        <xdr:cNvSpPr txBox="1"/>
      </xdr:nvSpPr>
      <xdr:spPr>
        <a:xfrm>
          <a:off x="13436111" y="1579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31815</xdr:rowOff>
    </xdr:from>
    <xdr:to>
      <xdr:col>67</xdr:col>
      <xdr:colOff>101600</xdr:colOff>
      <xdr:row>93</xdr:row>
      <xdr:rowOff>133415</xdr:rowOff>
    </xdr:to>
    <xdr:sp textlink="">
      <xdr:nvSpPr>
        <xdr:cNvPr id="716" name="楕円 715"/>
        <xdr:cNvSpPr/>
      </xdr:nvSpPr>
      <xdr:spPr>
        <a:xfrm>
          <a:off x="12763500" y="1597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149942</xdr:rowOff>
    </xdr:from>
    <xdr:ext cx="534377" cy="259045"/>
    <xdr:sp textlink="">
      <xdr:nvSpPr>
        <xdr:cNvPr id="717" name="テキスト ボックス 716"/>
        <xdr:cNvSpPr txBox="1"/>
      </xdr:nvSpPr>
      <xdr:spPr>
        <a:xfrm>
          <a:off x="12547111" y="1575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textlink="">
      <xdr:nvSpPr>
        <xdr:cNvPr id="733" name="テキスト ボックス 73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textlink="">
      <xdr:nvSpPr>
        <xdr:cNvPr id="735" name="テキスト ボックス 73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textlink="">
      <xdr:nvSpPr>
        <xdr:cNvPr id="737" name="テキスト ボックス 73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textlink="">
      <xdr:nvSpPr>
        <xdr:cNvPr id="742"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textlink="">
      <xdr:nvSpPr>
        <xdr:cNvPr id="744" name="諸支出金最大値テキスト"/>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textlink="">
      <xdr:nvSpPr>
        <xdr:cNvPr id="747" name="諸支出金平均値テキスト"/>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textlink="">
      <xdr:nvSpPr>
        <xdr:cNvPr id="748" name="フローチャート: 判断 747"/>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149327</xdr:rowOff>
    </xdr:from>
    <xdr:to>
      <xdr:col>112</xdr:col>
      <xdr:colOff>38100</xdr:colOff>
      <xdr:row>39</xdr:row>
      <xdr:rowOff>79477</xdr:rowOff>
    </xdr:to>
    <xdr:sp textlink="">
      <xdr:nvSpPr>
        <xdr:cNvPr id="750" name="フローチャート: 判断 749"/>
        <xdr:cNvSpPr/>
      </xdr:nvSpPr>
      <xdr:spPr>
        <a:xfrm>
          <a:off x="21272500" y="66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96004</xdr:rowOff>
    </xdr:from>
    <xdr:ext cx="378565" cy="259045"/>
    <xdr:sp textlink="">
      <xdr:nvSpPr>
        <xdr:cNvPr id="751" name="テキスト ボックス 750"/>
        <xdr:cNvSpPr txBox="1"/>
      </xdr:nvSpPr>
      <xdr:spPr>
        <a:xfrm>
          <a:off x="21134017" y="6439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153746</xdr:rowOff>
    </xdr:from>
    <xdr:to>
      <xdr:col>107</xdr:col>
      <xdr:colOff>101600</xdr:colOff>
      <xdr:row>39</xdr:row>
      <xdr:rowOff>83896</xdr:rowOff>
    </xdr:to>
    <xdr:sp textlink="">
      <xdr:nvSpPr>
        <xdr:cNvPr id="753" name="フローチャート: 判断 752"/>
        <xdr:cNvSpPr/>
      </xdr:nvSpPr>
      <xdr:spPr>
        <a:xfrm>
          <a:off x="20383500" y="666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100423</xdr:rowOff>
    </xdr:from>
    <xdr:ext cx="378565" cy="259045"/>
    <xdr:sp textlink="">
      <xdr:nvSpPr>
        <xdr:cNvPr id="754" name="テキスト ボックス 753"/>
        <xdr:cNvSpPr txBox="1"/>
      </xdr:nvSpPr>
      <xdr:spPr>
        <a:xfrm>
          <a:off x="20245017" y="6444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157556</xdr:rowOff>
    </xdr:from>
    <xdr:to>
      <xdr:col>102</xdr:col>
      <xdr:colOff>165100</xdr:colOff>
      <xdr:row>39</xdr:row>
      <xdr:rowOff>87706</xdr:rowOff>
    </xdr:to>
    <xdr:sp textlink="">
      <xdr:nvSpPr>
        <xdr:cNvPr id="756" name="フローチャート: 判断 755"/>
        <xdr:cNvSpPr/>
      </xdr:nvSpPr>
      <xdr:spPr>
        <a:xfrm>
          <a:off x="19494500" y="667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104233</xdr:rowOff>
    </xdr:from>
    <xdr:ext cx="313932" cy="259045"/>
    <xdr:sp textlink="">
      <xdr:nvSpPr>
        <xdr:cNvPr id="757" name="テキスト ボックス 756"/>
        <xdr:cNvSpPr txBox="1"/>
      </xdr:nvSpPr>
      <xdr:spPr>
        <a:xfrm>
          <a:off x="19388333" y="64478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149784</xdr:rowOff>
    </xdr:from>
    <xdr:to>
      <xdr:col>98</xdr:col>
      <xdr:colOff>38100</xdr:colOff>
      <xdr:row>39</xdr:row>
      <xdr:rowOff>79934</xdr:rowOff>
    </xdr:to>
    <xdr:sp textlink="">
      <xdr:nvSpPr>
        <xdr:cNvPr id="758" name="フローチャート: 判断 757"/>
        <xdr:cNvSpPr/>
      </xdr:nvSpPr>
      <xdr:spPr>
        <a:xfrm>
          <a:off x="18605500" y="66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96461</xdr:rowOff>
    </xdr:from>
    <xdr:ext cx="378565" cy="259045"/>
    <xdr:sp textlink="">
      <xdr:nvSpPr>
        <xdr:cNvPr id="759" name="テキスト ボックス 758"/>
        <xdr:cNvSpPr txBox="1"/>
      </xdr:nvSpPr>
      <xdr:spPr>
        <a:xfrm>
          <a:off x="18467017" y="64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textlink="">
      <xdr:nvSpPr>
        <xdr:cNvPr id="766" name="諸支出金該当値テキスト"/>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民生費が類似団体の平均を大きく上回るのは、</a:t>
          </a:r>
          <a:r>
            <a:rPr kumimoji="1" lang="ja-JP" altLang="en-US" sz="1100">
              <a:solidFill>
                <a:schemeClr val="dk1"/>
              </a:solidFill>
              <a:effectLst/>
              <a:latin typeface="+mn-lt"/>
              <a:ea typeface="+mn-ea"/>
              <a:cs typeface="+mn-cs"/>
            </a:rPr>
            <a:t>大分県内の他市と比較しても</a:t>
          </a:r>
          <a:r>
            <a:rPr kumimoji="1" lang="ja-JP" altLang="ja-JP" sz="1100">
              <a:solidFill>
                <a:schemeClr val="dk1"/>
              </a:solidFill>
              <a:effectLst/>
              <a:latin typeface="+mn-lt"/>
              <a:ea typeface="+mn-ea"/>
              <a:cs typeface="+mn-cs"/>
            </a:rPr>
            <a:t>出生率が</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それに伴い、児童措置</a:t>
          </a:r>
          <a:r>
            <a:rPr kumimoji="1" lang="ja-JP" altLang="en-US" sz="1100">
              <a:solidFill>
                <a:schemeClr val="dk1"/>
              </a:solidFill>
              <a:effectLst/>
              <a:latin typeface="+mn-lt"/>
              <a:ea typeface="+mn-ea"/>
              <a:cs typeface="+mn-cs"/>
            </a:rPr>
            <a:t>費等</a:t>
          </a:r>
          <a:r>
            <a:rPr kumimoji="1" lang="ja-JP" altLang="ja-JP" sz="1100">
              <a:solidFill>
                <a:schemeClr val="dk1"/>
              </a:solidFill>
              <a:effectLst/>
              <a:latin typeface="+mn-lt"/>
              <a:ea typeface="+mn-ea"/>
              <a:cs typeface="+mn-cs"/>
            </a:rPr>
            <a:t>に要する経費が膨らんでいる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保育所等の施設整備の充実により待機児童は少ない。</a:t>
          </a:r>
          <a:r>
            <a:rPr kumimoji="1" lang="ja-JP" altLang="en-US" sz="1100">
              <a:solidFill>
                <a:schemeClr val="dk1"/>
              </a:solidFill>
              <a:effectLst/>
              <a:latin typeface="+mn-lt"/>
              <a:ea typeface="+mn-ea"/>
              <a:cs typeface="+mn-cs"/>
            </a:rPr>
            <a:t>Ｒ</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年度については、住民税非課税世帯等に対する臨時特別給付金や子育て世帯への臨時特別給付金の支給があったことから、大幅な増となっている。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衛生費については、新型コロナウイルス感染症に関するワクチンの集団接種に関する経費が主な要因となり、</a:t>
          </a:r>
          <a:r>
            <a:rPr kumimoji="1" lang="en-US" altLang="ja-JP" sz="1100">
              <a:solidFill>
                <a:schemeClr val="dk1"/>
              </a:solidFill>
              <a:effectLst/>
              <a:latin typeface="+mn-lt"/>
              <a:ea typeface="+mn-ea"/>
              <a:cs typeface="+mn-cs"/>
            </a:rPr>
            <a:t>20,670</a:t>
          </a:r>
          <a:r>
            <a:rPr kumimoji="1" lang="ja-JP" altLang="en-US" sz="1100">
              <a:solidFill>
                <a:schemeClr val="dk1"/>
              </a:solidFill>
              <a:effectLst/>
              <a:latin typeface="+mn-lt"/>
              <a:ea typeface="+mn-ea"/>
              <a:cs typeface="+mn-cs"/>
            </a:rPr>
            <a:t>円の増となっている。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公債費については、プライマリーバランスに留意した適正管理により、前年度と比較すると</a:t>
          </a:r>
          <a:r>
            <a:rPr kumimoji="1" lang="en-US" altLang="ja-JP" sz="1100">
              <a:solidFill>
                <a:schemeClr val="dk1"/>
              </a:solidFill>
              <a:effectLst/>
              <a:latin typeface="+mn-lt"/>
              <a:ea typeface="+mn-ea"/>
              <a:cs typeface="+mn-cs"/>
            </a:rPr>
            <a:t>1,816</a:t>
          </a:r>
          <a:r>
            <a:rPr kumimoji="1" lang="ja-JP" altLang="ja-JP" sz="1100">
              <a:solidFill>
                <a:schemeClr val="dk1"/>
              </a:solidFill>
              <a:effectLst/>
              <a:latin typeface="+mn-lt"/>
              <a:ea typeface="+mn-ea"/>
              <a:cs typeface="+mn-cs"/>
            </a:rPr>
            <a:t>円の減となっているものの、依然として全国平均及び類似団体平均を上回っている。今後も減少を見込んでいるが、引き続き「中津市行政サービス高度化プラン</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」で掲げる目標</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年度末起債現在高</a:t>
          </a:r>
          <a:r>
            <a:rPr kumimoji="1" lang="en-US" altLang="ja-JP" sz="1100">
              <a:solidFill>
                <a:schemeClr val="dk1"/>
              </a:solidFill>
              <a:effectLst/>
              <a:latin typeface="+mn-lt"/>
              <a:ea typeface="+mn-ea"/>
              <a:cs typeface="+mn-cs"/>
            </a:rPr>
            <a:t>400</a:t>
          </a:r>
          <a:r>
            <a:rPr kumimoji="1" lang="ja-JP" altLang="en-US" sz="1100">
              <a:solidFill>
                <a:schemeClr val="dk1"/>
              </a:solidFill>
              <a:effectLst/>
              <a:latin typeface="+mn-lt"/>
              <a:ea typeface="+mn-ea"/>
              <a:cs typeface="+mn-cs"/>
            </a:rPr>
            <a:t>億円以下）</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堅持</a:t>
          </a:r>
          <a:r>
            <a:rPr kumimoji="1" lang="ja-JP" altLang="ja-JP" sz="1100">
              <a:solidFill>
                <a:schemeClr val="dk1"/>
              </a:solidFill>
              <a:effectLst/>
              <a:latin typeface="+mn-lt"/>
              <a:ea typeface="+mn-ea"/>
              <a:cs typeface="+mn-cs"/>
            </a:rPr>
            <a:t>しつつ、適正管理に努める。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0</xdr:col>
      <xdr:colOff>466725</xdr:colOff>
      <xdr:row>4</xdr:row>
      <xdr:rowOff>0</xdr:rowOff>
    </xdr:from>
    <xdr:to>
      <xdr:col>3</xdr:col>
      <xdr:colOff>733425</xdr:colOff>
      <xdr:row>6</xdr:row>
      <xdr:rowOff>66675</xdr:rowOff>
    </xdr:to>
    <xdr:sp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mn-lt"/>
              <a:ea typeface="+mn-ea"/>
              <a:cs typeface="+mn-cs"/>
            </a:rPr>
            <a:t>　歳入は、新型コロナウイルス感染症の影響が想定より少なかったことから、市税の増（</a:t>
          </a:r>
          <a:r>
            <a:rPr kumimoji="1" lang="en-US" altLang="ja-JP" sz="1050">
              <a:solidFill>
                <a:schemeClr val="dk1"/>
              </a:solidFill>
              <a:effectLst/>
              <a:latin typeface="+mn-lt"/>
              <a:ea typeface="+mn-ea"/>
              <a:cs typeface="+mn-cs"/>
            </a:rPr>
            <a:t>+65,119</a:t>
          </a:r>
          <a:r>
            <a:rPr kumimoji="1" lang="ja-JP" altLang="en-US" sz="1050">
              <a:solidFill>
                <a:schemeClr val="dk1"/>
              </a:solidFill>
              <a:effectLst/>
              <a:latin typeface="+mn-lt"/>
              <a:ea typeface="+mn-ea"/>
              <a:cs typeface="+mn-cs"/>
            </a:rPr>
            <a:t>千円）や</a:t>
          </a:r>
          <a:r>
            <a:rPr kumimoji="1" lang="ja-JP" altLang="ja-JP" sz="1050">
              <a:solidFill>
                <a:schemeClr val="dk1"/>
              </a:solidFill>
              <a:effectLst/>
              <a:latin typeface="+mn-lt"/>
              <a:ea typeface="+mn-ea"/>
              <a:cs typeface="+mn-cs"/>
            </a:rPr>
            <a:t>地方消費税交付金の増（＋</a:t>
          </a:r>
          <a:r>
            <a:rPr kumimoji="1" lang="en-US" altLang="ja-JP" sz="1050">
              <a:solidFill>
                <a:schemeClr val="dk1"/>
              </a:solidFill>
              <a:effectLst/>
              <a:latin typeface="+mn-lt"/>
              <a:ea typeface="+mn-ea"/>
              <a:cs typeface="+mn-cs"/>
            </a:rPr>
            <a:t>164,664</a:t>
          </a:r>
          <a:r>
            <a:rPr kumimoji="1" lang="ja-JP" altLang="ja-JP" sz="1050">
              <a:solidFill>
                <a:schemeClr val="dk1"/>
              </a:solidFill>
              <a:effectLst/>
              <a:latin typeface="+mn-lt"/>
              <a:ea typeface="+mn-ea"/>
              <a:cs typeface="+mn-cs"/>
            </a:rPr>
            <a:t>千円）</a:t>
          </a:r>
          <a:r>
            <a:rPr kumimoji="1" lang="ja-JP" altLang="en-US" sz="1050">
              <a:solidFill>
                <a:schemeClr val="dk1"/>
              </a:solidFill>
              <a:effectLst/>
              <a:latin typeface="+mn-lt"/>
              <a:ea typeface="+mn-ea"/>
              <a:cs typeface="+mn-cs"/>
            </a:rPr>
            <a:t>となった。また、国の増収により手厚い財政措置があったことから、普通交付税が追加で交付され、その結果、一般財源の確保（</a:t>
          </a:r>
          <a:r>
            <a:rPr kumimoji="1" lang="en-US" altLang="ja-JP" sz="1050">
              <a:solidFill>
                <a:schemeClr val="dk1"/>
              </a:solidFill>
              <a:effectLst/>
              <a:latin typeface="+mn-lt"/>
              <a:ea typeface="+mn-ea"/>
              <a:cs typeface="+mn-cs"/>
            </a:rPr>
            <a:t>+1,871,477</a:t>
          </a:r>
          <a:r>
            <a:rPr kumimoji="1" lang="ja-JP" altLang="en-US" sz="1050">
              <a:solidFill>
                <a:schemeClr val="dk1"/>
              </a:solidFill>
              <a:effectLst/>
              <a:latin typeface="+mn-lt"/>
              <a:ea typeface="+mn-ea"/>
              <a:cs typeface="+mn-cs"/>
            </a:rPr>
            <a:t>千円）が図られた。</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歳出は、職員数や退職者の減により、人件費の減（△</a:t>
          </a:r>
          <a:r>
            <a:rPr kumimoji="1" lang="en-US" altLang="ja-JP" sz="1050">
              <a:solidFill>
                <a:schemeClr val="dk1"/>
              </a:solidFill>
              <a:effectLst/>
              <a:latin typeface="+mn-lt"/>
              <a:ea typeface="+mn-ea"/>
              <a:cs typeface="+mn-cs"/>
            </a:rPr>
            <a:t>127,923</a:t>
          </a:r>
          <a:r>
            <a:rPr kumimoji="1" lang="ja-JP" altLang="en-US" sz="1050">
              <a:solidFill>
                <a:schemeClr val="dk1"/>
              </a:solidFill>
              <a:effectLst/>
              <a:latin typeface="+mn-lt"/>
              <a:ea typeface="+mn-ea"/>
              <a:cs typeface="+mn-cs"/>
            </a:rPr>
            <a:t>千円）や公債費の減（△</a:t>
          </a:r>
          <a:r>
            <a:rPr kumimoji="1" lang="en-US" altLang="ja-JP" sz="1050">
              <a:solidFill>
                <a:schemeClr val="dk1"/>
              </a:solidFill>
              <a:effectLst/>
              <a:latin typeface="+mn-lt"/>
              <a:ea typeface="+mn-ea"/>
              <a:cs typeface="+mn-cs"/>
            </a:rPr>
            <a:t>213,083</a:t>
          </a:r>
          <a:r>
            <a:rPr kumimoji="1" lang="ja-JP" altLang="en-US" sz="1050">
              <a:solidFill>
                <a:schemeClr val="dk1"/>
              </a:solidFill>
              <a:effectLst/>
              <a:latin typeface="+mn-lt"/>
              <a:ea typeface="+mn-ea"/>
              <a:cs typeface="+mn-cs"/>
            </a:rPr>
            <a:t>千円）となった。歳入の増が大きく、実質収支は</a:t>
          </a:r>
          <a:r>
            <a:rPr kumimoji="1" lang="en-US" altLang="ja-JP" sz="1050">
              <a:solidFill>
                <a:schemeClr val="dk1"/>
              </a:solidFill>
              <a:effectLst/>
              <a:latin typeface="+mn-lt"/>
              <a:ea typeface="+mn-ea"/>
              <a:cs typeface="+mn-cs"/>
            </a:rPr>
            <a:t>1,352,842</a:t>
          </a:r>
          <a:r>
            <a:rPr kumimoji="1" lang="ja-JP" altLang="en-US" sz="1050">
              <a:solidFill>
                <a:schemeClr val="dk1"/>
              </a:solidFill>
              <a:effectLst/>
              <a:latin typeface="+mn-lt"/>
              <a:ea typeface="+mn-ea"/>
              <a:cs typeface="+mn-cs"/>
            </a:rPr>
            <a:t>千円の増額となった。</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以上のことから、財政調整基金は、当初予定していた取崩し額が減となり、前年度と比較して</a:t>
          </a:r>
          <a:r>
            <a:rPr kumimoji="1" lang="en-US" altLang="ja-JP" sz="1050">
              <a:solidFill>
                <a:schemeClr val="dk1"/>
              </a:solidFill>
              <a:effectLst/>
              <a:latin typeface="+mn-lt"/>
              <a:ea typeface="+mn-ea"/>
              <a:cs typeface="+mn-cs"/>
            </a:rPr>
            <a:t>452,583</a:t>
          </a:r>
          <a:r>
            <a:rPr kumimoji="1" lang="ja-JP" altLang="en-US" sz="1050">
              <a:solidFill>
                <a:schemeClr val="dk1"/>
              </a:solidFill>
              <a:effectLst/>
              <a:latin typeface="+mn-lt"/>
              <a:ea typeface="+mn-ea"/>
              <a:cs typeface="+mn-cs"/>
            </a:rPr>
            <a:t>千円の増となった。</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editAs="oneCell">
    <xdr:from>
      <xdr:col>1</xdr:col>
      <xdr:colOff>0</xdr:colOff>
      <xdr:row>3</xdr:row>
      <xdr:rowOff>28575</xdr:rowOff>
    </xdr:from>
    <xdr:to>
      <xdr:col>4</xdr:col>
      <xdr:colOff>914400</xdr:colOff>
      <xdr:row>4</xdr:row>
      <xdr:rowOff>200025</xdr:rowOff>
    </xdr:to>
    <xdr:sp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一般会計等の実質収支は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、市税や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地方消費税交付金の増額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普通交付税</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の追加交付</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を主な要因として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1,352,842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病院事業会計の剰余金が、前年度比△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2,043,792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千円の減となったため、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資金剰余額総額は前年度比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609,077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の減となり、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7,550,957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標準財政規模</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930,853</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千円）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となるも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、資金剰余額の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減が大きかったため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、連結実質赤字比率は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3.77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悪化</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連結実質赤字比率は「早期健全化段階」の基準を大きく下回っており、良好な状態にあるため引き続き、当該比率の適正な推移に努める。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Relationship Id="rId2" Type="http://schemas.openxmlformats.org/officeDocument/2006/relationships/drawing" Target="../drawings/drawing9.xml" /></Relationships>
</file>

<file path=xl/worksheets/_rels/sheet11.xml.rels>&#65279;<?xml version="1.0" encoding="utf-8" standalone="yes"?>
<Relationships xmlns="http://schemas.openxmlformats.org/package/2006/relationships"><Relationship Id="rId2" Type="http://schemas.openxmlformats.org/officeDocument/2006/relationships/drawing" Target="../drawings/drawing10.xml" /></Relationships>
</file>

<file path=xl/worksheets/_rels/sheet12.xml.rels>&#65279;<?xml version="1.0" encoding="utf-8" standalone="yes"?>
<Relationships xmlns="http://schemas.openxmlformats.org/package/2006/relationships"><Relationship Id="rId2" Type="http://schemas.openxmlformats.org/officeDocument/2006/relationships/drawing" Target="../drawings/drawing11.xml" /></Relationships>
</file>

<file path=xl/worksheets/_rels/sheet13.xml.rels>&#65279;<?xml version="1.0" encoding="utf-8" standalone="yes"?>
<Relationships xmlns="http://schemas.openxmlformats.org/package/2006/relationships"><Relationship Id="rId2" Type="http://schemas.openxmlformats.org/officeDocument/2006/relationships/drawing" Target="../drawings/drawing12.xml" /></Relationships>
</file>

<file path=xl/worksheets/_rels/sheet14.xml.rels>&#65279;<?xml version="1.0" encoding="utf-8" standalone="yes"?>
<Relationships xmlns="http://schemas.openxmlformats.org/package/2006/relationships"><Relationship Id="rId2" Type="http://schemas.openxmlformats.org/officeDocument/2006/relationships/drawing" Target="../drawings/drawing13.xml" /></Relationships>
</file>

<file path=xl/worksheets/_rels/sheet15.xml.rels>&#65279;<?xml version="1.0" encoding="utf-8" standalone="yes"?>
<Relationships xmlns="http://schemas.openxmlformats.org/package/2006/relationships"><Relationship Id="rId2" Type="http://schemas.openxmlformats.org/officeDocument/2006/relationships/drawing" Target="../drawings/drawing14.xml" /></Relationships>
</file>

<file path=xl/worksheets/_rels/sheet16.xml.rels>&#65279;<?xml version="1.0" encoding="utf-8" standalone="yes"?>
<Relationships xmlns="http://schemas.openxmlformats.org/package/2006/relationships"><Relationship Id="rId2" Type="http://schemas.openxmlformats.org/officeDocument/2006/relationships/drawing" Target="../drawings/drawing15.xml"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6.xml" /></Relationships>
</file>

<file path=xl/worksheets/_rels/sheet8.xml.rels>&#65279;<?xml version="1.0" encoding="utf-8" standalone="yes"?>
<Relationships xmlns="http://schemas.openxmlformats.org/package/2006/relationships"><Relationship Id="rId2" Type="http://schemas.openxmlformats.org/officeDocument/2006/relationships/drawing" Target="../drawings/drawing7.xml" /></Relationships>
</file>

<file path=xl/worksheets/_rels/sheet9.xml.rels>&#65279;<?xml version="1.0" encoding="utf-8" standalone="yes"?>
<Relationships xmlns="http://schemas.openxmlformats.org/package/2006/relationships"><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81</v>
      </c>
      <c r="C2" s="179"/>
      <c r="D2" s="180"/>
    </row>
    <row r="3" spans="1:119" ht="18.75" customHeight="1" thickBot="1" x14ac:dyDescent="0.2">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48078217</v>
      </c>
      <c r="BO4" s="410"/>
      <c r="BP4" s="410"/>
      <c r="BQ4" s="410"/>
      <c r="BR4" s="410"/>
      <c r="BS4" s="410"/>
      <c r="BT4" s="410"/>
      <c r="BU4" s="411"/>
      <c r="BV4" s="409">
        <v>53059773</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10.4</v>
      </c>
      <c r="CU4" s="416"/>
      <c r="CV4" s="416"/>
      <c r="CW4" s="416"/>
      <c r="CX4" s="416"/>
      <c r="CY4" s="416"/>
      <c r="CZ4" s="416"/>
      <c r="DA4" s="417"/>
      <c r="DB4" s="415">
        <v>5.0999999999999996</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45384160</v>
      </c>
      <c r="BO5" s="447"/>
      <c r="BP5" s="447"/>
      <c r="BQ5" s="447"/>
      <c r="BR5" s="447"/>
      <c r="BS5" s="447"/>
      <c r="BT5" s="447"/>
      <c r="BU5" s="448"/>
      <c r="BV5" s="446">
        <v>51470586</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89.7</v>
      </c>
      <c r="CU5" s="444"/>
      <c r="CV5" s="444"/>
      <c r="CW5" s="444"/>
      <c r="CX5" s="444"/>
      <c r="CY5" s="444"/>
      <c r="CZ5" s="444"/>
      <c r="DA5" s="445"/>
      <c r="DB5" s="443">
        <v>96.7</v>
      </c>
      <c r="DC5" s="444"/>
      <c r="DD5" s="444"/>
      <c r="DE5" s="444"/>
      <c r="DF5" s="444"/>
      <c r="DG5" s="444"/>
      <c r="DH5" s="444"/>
      <c r="DI5" s="445"/>
    </row>
    <row r="6" spans="1:119" ht="18.75" customHeight="1" x14ac:dyDescent="0.15">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2694057</v>
      </c>
      <c r="BO6" s="447"/>
      <c r="BP6" s="447"/>
      <c r="BQ6" s="447"/>
      <c r="BR6" s="447"/>
      <c r="BS6" s="447"/>
      <c r="BT6" s="447"/>
      <c r="BU6" s="448"/>
      <c r="BV6" s="446">
        <v>1589187</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94.6</v>
      </c>
      <c r="CU6" s="484"/>
      <c r="CV6" s="484"/>
      <c r="CW6" s="484"/>
      <c r="CX6" s="484"/>
      <c r="CY6" s="484"/>
      <c r="CZ6" s="484"/>
      <c r="DA6" s="485"/>
      <c r="DB6" s="483">
        <v>101.1</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130005</v>
      </c>
      <c r="BO7" s="447"/>
      <c r="BP7" s="447"/>
      <c r="BQ7" s="447"/>
      <c r="BR7" s="447"/>
      <c r="BS7" s="447"/>
      <c r="BT7" s="447"/>
      <c r="BU7" s="448"/>
      <c r="BV7" s="446">
        <v>377977</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24677089</v>
      </c>
      <c r="CU7" s="447"/>
      <c r="CV7" s="447"/>
      <c r="CW7" s="447"/>
      <c r="CX7" s="447"/>
      <c r="CY7" s="447"/>
      <c r="CZ7" s="447"/>
      <c r="DA7" s="448"/>
      <c r="DB7" s="446">
        <v>23746236</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2564052</v>
      </c>
      <c r="BO8" s="447"/>
      <c r="BP8" s="447"/>
      <c r="BQ8" s="447"/>
      <c r="BR8" s="447"/>
      <c r="BS8" s="447"/>
      <c r="BT8" s="447"/>
      <c r="BU8" s="448"/>
      <c r="BV8" s="446">
        <v>1211210</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0.51</v>
      </c>
      <c r="CU8" s="487"/>
      <c r="CV8" s="487"/>
      <c r="CW8" s="487"/>
      <c r="CX8" s="487"/>
      <c r="CY8" s="487"/>
      <c r="CZ8" s="487"/>
      <c r="DA8" s="488"/>
      <c r="DB8" s="486">
        <v>0.51</v>
      </c>
      <c r="DC8" s="487"/>
      <c r="DD8" s="487"/>
      <c r="DE8" s="487"/>
      <c r="DF8" s="487"/>
      <c r="DG8" s="487"/>
      <c r="DH8" s="487"/>
      <c r="DI8" s="488"/>
    </row>
    <row r="9" spans="1:119" ht="18.75" customHeight="1" thickBot="1" x14ac:dyDescent="0.2">
      <c r="A9" s="178"/>
      <c r="B9" s="440" t="s">
        <v>112</v>
      </c>
      <c r="C9" s="441"/>
      <c r="D9" s="441"/>
      <c r="E9" s="441"/>
      <c r="F9" s="441"/>
      <c r="G9" s="441"/>
      <c r="H9" s="441"/>
      <c r="I9" s="441"/>
      <c r="J9" s="441"/>
      <c r="K9" s="489"/>
      <c r="L9" s="490" t="s">
        <v>113</v>
      </c>
      <c r="M9" s="491"/>
      <c r="N9" s="491"/>
      <c r="O9" s="491"/>
      <c r="P9" s="491"/>
      <c r="Q9" s="492"/>
      <c r="R9" s="493">
        <v>82863</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94</v>
      </c>
      <c r="AV9" s="479"/>
      <c r="AW9" s="479"/>
      <c r="AX9" s="479"/>
      <c r="AY9" s="480" t="s">
        <v>116</v>
      </c>
      <c r="AZ9" s="481"/>
      <c r="BA9" s="481"/>
      <c r="BB9" s="481"/>
      <c r="BC9" s="481"/>
      <c r="BD9" s="481"/>
      <c r="BE9" s="481"/>
      <c r="BF9" s="481"/>
      <c r="BG9" s="481"/>
      <c r="BH9" s="481"/>
      <c r="BI9" s="481"/>
      <c r="BJ9" s="481"/>
      <c r="BK9" s="481"/>
      <c r="BL9" s="481"/>
      <c r="BM9" s="482"/>
      <c r="BN9" s="446">
        <v>1352842</v>
      </c>
      <c r="BO9" s="447"/>
      <c r="BP9" s="447"/>
      <c r="BQ9" s="447"/>
      <c r="BR9" s="447"/>
      <c r="BS9" s="447"/>
      <c r="BT9" s="447"/>
      <c r="BU9" s="448"/>
      <c r="BV9" s="446">
        <v>-2024</v>
      </c>
      <c r="BW9" s="447"/>
      <c r="BX9" s="447"/>
      <c r="BY9" s="447"/>
      <c r="BZ9" s="447"/>
      <c r="CA9" s="447"/>
      <c r="CB9" s="447"/>
      <c r="CC9" s="448"/>
      <c r="CD9" s="449" t="s">
        <v>117</v>
      </c>
      <c r="CE9" s="450"/>
      <c r="CF9" s="450"/>
      <c r="CG9" s="450"/>
      <c r="CH9" s="450"/>
      <c r="CI9" s="450"/>
      <c r="CJ9" s="450"/>
      <c r="CK9" s="450"/>
      <c r="CL9" s="450"/>
      <c r="CM9" s="450"/>
      <c r="CN9" s="450"/>
      <c r="CO9" s="450"/>
      <c r="CP9" s="450"/>
      <c r="CQ9" s="450"/>
      <c r="CR9" s="450"/>
      <c r="CS9" s="451"/>
      <c r="CT9" s="443">
        <v>16.5</v>
      </c>
      <c r="CU9" s="444"/>
      <c r="CV9" s="444"/>
      <c r="CW9" s="444"/>
      <c r="CX9" s="444"/>
      <c r="CY9" s="444"/>
      <c r="CZ9" s="444"/>
      <c r="DA9" s="445"/>
      <c r="DB9" s="443">
        <v>17.5</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118</v>
      </c>
      <c r="M10" s="476"/>
      <c r="N10" s="476"/>
      <c r="O10" s="476"/>
      <c r="P10" s="476"/>
      <c r="Q10" s="477"/>
      <c r="R10" s="497">
        <v>83965</v>
      </c>
      <c r="S10" s="498"/>
      <c r="T10" s="498"/>
      <c r="U10" s="498"/>
      <c r="V10" s="499"/>
      <c r="W10" s="434"/>
      <c r="X10" s="435"/>
      <c r="Y10" s="435"/>
      <c r="Z10" s="435"/>
      <c r="AA10" s="435"/>
      <c r="AB10" s="435"/>
      <c r="AC10" s="435"/>
      <c r="AD10" s="435"/>
      <c r="AE10" s="435"/>
      <c r="AF10" s="435"/>
      <c r="AG10" s="435"/>
      <c r="AH10" s="435"/>
      <c r="AI10" s="435"/>
      <c r="AJ10" s="435"/>
      <c r="AK10" s="435"/>
      <c r="AL10" s="438"/>
      <c r="AM10" s="475" t="s">
        <v>119</v>
      </c>
      <c r="AN10" s="476"/>
      <c r="AO10" s="476"/>
      <c r="AP10" s="476"/>
      <c r="AQ10" s="476"/>
      <c r="AR10" s="476"/>
      <c r="AS10" s="476"/>
      <c r="AT10" s="477"/>
      <c r="AU10" s="478" t="s">
        <v>120</v>
      </c>
      <c r="AV10" s="479"/>
      <c r="AW10" s="479"/>
      <c r="AX10" s="479"/>
      <c r="AY10" s="480" t="s">
        <v>121</v>
      </c>
      <c r="AZ10" s="481"/>
      <c r="BA10" s="481"/>
      <c r="BB10" s="481"/>
      <c r="BC10" s="481"/>
      <c r="BD10" s="481"/>
      <c r="BE10" s="481"/>
      <c r="BF10" s="481"/>
      <c r="BG10" s="481"/>
      <c r="BH10" s="481"/>
      <c r="BI10" s="481"/>
      <c r="BJ10" s="481"/>
      <c r="BK10" s="481"/>
      <c r="BL10" s="481"/>
      <c r="BM10" s="482"/>
      <c r="BN10" s="446">
        <v>11243</v>
      </c>
      <c r="BO10" s="447"/>
      <c r="BP10" s="447"/>
      <c r="BQ10" s="447"/>
      <c r="BR10" s="447"/>
      <c r="BS10" s="447"/>
      <c r="BT10" s="447"/>
      <c r="BU10" s="448"/>
      <c r="BV10" s="446">
        <v>9647</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120</v>
      </c>
      <c r="AV11" s="479"/>
      <c r="AW11" s="479"/>
      <c r="AX11" s="479"/>
      <c r="AY11" s="480" t="s">
        <v>126</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129</v>
      </c>
      <c r="DC11" s="487"/>
      <c r="DD11" s="487"/>
      <c r="DE11" s="487"/>
      <c r="DF11" s="487"/>
      <c r="DG11" s="487"/>
      <c r="DH11" s="487"/>
      <c r="DI11" s="488"/>
    </row>
    <row r="12" spans="1:119" ht="18.75" customHeight="1" x14ac:dyDescent="0.15">
      <c r="A12" s="178"/>
      <c r="B12" s="506" t="s">
        <v>130</v>
      </c>
      <c r="C12" s="507"/>
      <c r="D12" s="507"/>
      <c r="E12" s="507"/>
      <c r="F12" s="507"/>
      <c r="G12" s="507"/>
      <c r="H12" s="507"/>
      <c r="I12" s="507"/>
      <c r="J12" s="507"/>
      <c r="K12" s="508"/>
      <c r="L12" s="515" t="s">
        <v>131</v>
      </c>
      <c r="M12" s="516"/>
      <c r="N12" s="516"/>
      <c r="O12" s="516"/>
      <c r="P12" s="516"/>
      <c r="Q12" s="517"/>
      <c r="R12" s="518">
        <v>83110</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135</v>
      </c>
      <c r="AV12" s="479"/>
      <c r="AW12" s="479"/>
      <c r="AX12" s="479"/>
      <c r="AY12" s="480" t="s">
        <v>136</v>
      </c>
      <c r="AZ12" s="481"/>
      <c r="BA12" s="481"/>
      <c r="BB12" s="481"/>
      <c r="BC12" s="481"/>
      <c r="BD12" s="481"/>
      <c r="BE12" s="481"/>
      <c r="BF12" s="481"/>
      <c r="BG12" s="481"/>
      <c r="BH12" s="481"/>
      <c r="BI12" s="481"/>
      <c r="BJ12" s="481"/>
      <c r="BK12" s="481"/>
      <c r="BL12" s="481"/>
      <c r="BM12" s="482"/>
      <c r="BN12" s="446">
        <v>258660</v>
      </c>
      <c r="BO12" s="447"/>
      <c r="BP12" s="447"/>
      <c r="BQ12" s="447"/>
      <c r="BR12" s="447"/>
      <c r="BS12" s="447"/>
      <c r="BT12" s="447"/>
      <c r="BU12" s="448"/>
      <c r="BV12" s="446">
        <v>948005</v>
      </c>
      <c r="BW12" s="447"/>
      <c r="BX12" s="447"/>
      <c r="BY12" s="447"/>
      <c r="BZ12" s="447"/>
      <c r="CA12" s="447"/>
      <c r="CB12" s="447"/>
      <c r="CC12" s="448"/>
      <c r="CD12" s="449" t="s">
        <v>137</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129</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138</v>
      </c>
      <c r="N13" s="538"/>
      <c r="O13" s="538"/>
      <c r="P13" s="538"/>
      <c r="Q13" s="539"/>
      <c r="R13" s="530">
        <v>81770</v>
      </c>
      <c r="S13" s="531"/>
      <c r="T13" s="531"/>
      <c r="U13" s="531"/>
      <c r="V13" s="532"/>
      <c r="W13" s="462" t="s">
        <v>139</v>
      </c>
      <c r="X13" s="463"/>
      <c r="Y13" s="463"/>
      <c r="Z13" s="463"/>
      <c r="AA13" s="463"/>
      <c r="AB13" s="453"/>
      <c r="AC13" s="497">
        <v>1638</v>
      </c>
      <c r="AD13" s="498"/>
      <c r="AE13" s="498"/>
      <c r="AF13" s="498"/>
      <c r="AG13" s="540"/>
      <c r="AH13" s="497">
        <v>2084</v>
      </c>
      <c r="AI13" s="498"/>
      <c r="AJ13" s="498"/>
      <c r="AK13" s="498"/>
      <c r="AL13" s="499"/>
      <c r="AM13" s="475" t="s">
        <v>140</v>
      </c>
      <c r="AN13" s="476"/>
      <c r="AO13" s="476"/>
      <c r="AP13" s="476"/>
      <c r="AQ13" s="476"/>
      <c r="AR13" s="476"/>
      <c r="AS13" s="476"/>
      <c r="AT13" s="477"/>
      <c r="AU13" s="478" t="s">
        <v>120</v>
      </c>
      <c r="AV13" s="479"/>
      <c r="AW13" s="479"/>
      <c r="AX13" s="479"/>
      <c r="AY13" s="480" t="s">
        <v>141</v>
      </c>
      <c r="AZ13" s="481"/>
      <c r="BA13" s="481"/>
      <c r="BB13" s="481"/>
      <c r="BC13" s="481"/>
      <c r="BD13" s="481"/>
      <c r="BE13" s="481"/>
      <c r="BF13" s="481"/>
      <c r="BG13" s="481"/>
      <c r="BH13" s="481"/>
      <c r="BI13" s="481"/>
      <c r="BJ13" s="481"/>
      <c r="BK13" s="481"/>
      <c r="BL13" s="481"/>
      <c r="BM13" s="482"/>
      <c r="BN13" s="446">
        <v>1105425</v>
      </c>
      <c r="BO13" s="447"/>
      <c r="BP13" s="447"/>
      <c r="BQ13" s="447"/>
      <c r="BR13" s="447"/>
      <c r="BS13" s="447"/>
      <c r="BT13" s="447"/>
      <c r="BU13" s="448"/>
      <c r="BV13" s="446">
        <v>-940382</v>
      </c>
      <c r="BW13" s="447"/>
      <c r="BX13" s="447"/>
      <c r="BY13" s="447"/>
      <c r="BZ13" s="447"/>
      <c r="CA13" s="447"/>
      <c r="CB13" s="447"/>
      <c r="CC13" s="448"/>
      <c r="CD13" s="449" t="s">
        <v>142</v>
      </c>
      <c r="CE13" s="450"/>
      <c r="CF13" s="450"/>
      <c r="CG13" s="450"/>
      <c r="CH13" s="450"/>
      <c r="CI13" s="450"/>
      <c r="CJ13" s="450"/>
      <c r="CK13" s="450"/>
      <c r="CL13" s="450"/>
      <c r="CM13" s="450"/>
      <c r="CN13" s="450"/>
      <c r="CO13" s="450"/>
      <c r="CP13" s="450"/>
      <c r="CQ13" s="450"/>
      <c r="CR13" s="450"/>
      <c r="CS13" s="451"/>
      <c r="CT13" s="443">
        <v>5.9</v>
      </c>
      <c r="CU13" s="444"/>
      <c r="CV13" s="444"/>
      <c r="CW13" s="444"/>
      <c r="CX13" s="444"/>
      <c r="CY13" s="444"/>
      <c r="CZ13" s="444"/>
      <c r="DA13" s="445"/>
      <c r="DB13" s="443">
        <v>6.3</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143</v>
      </c>
      <c r="M14" s="528"/>
      <c r="N14" s="528"/>
      <c r="O14" s="528"/>
      <c r="P14" s="528"/>
      <c r="Q14" s="529"/>
      <c r="R14" s="530">
        <v>83808</v>
      </c>
      <c r="S14" s="531"/>
      <c r="T14" s="531"/>
      <c r="U14" s="531"/>
      <c r="V14" s="532"/>
      <c r="W14" s="436"/>
      <c r="X14" s="437"/>
      <c r="Y14" s="437"/>
      <c r="Z14" s="437"/>
      <c r="AA14" s="437"/>
      <c r="AB14" s="426"/>
      <c r="AC14" s="533">
        <v>4.4000000000000004</v>
      </c>
      <c r="AD14" s="534"/>
      <c r="AE14" s="534"/>
      <c r="AF14" s="534"/>
      <c r="AG14" s="535"/>
      <c r="AH14" s="533">
        <v>5.4</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144</v>
      </c>
      <c r="CE14" s="542"/>
      <c r="CF14" s="542"/>
      <c r="CG14" s="542"/>
      <c r="CH14" s="542"/>
      <c r="CI14" s="542"/>
      <c r="CJ14" s="542"/>
      <c r="CK14" s="542"/>
      <c r="CL14" s="542"/>
      <c r="CM14" s="542"/>
      <c r="CN14" s="542"/>
      <c r="CO14" s="542"/>
      <c r="CP14" s="542"/>
      <c r="CQ14" s="542"/>
      <c r="CR14" s="542"/>
      <c r="CS14" s="543"/>
      <c r="CT14" s="544">
        <v>37.5</v>
      </c>
      <c r="CU14" s="545"/>
      <c r="CV14" s="545"/>
      <c r="CW14" s="545"/>
      <c r="CX14" s="545"/>
      <c r="CY14" s="545"/>
      <c r="CZ14" s="545"/>
      <c r="DA14" s="546"/>
      <c r="DB14" s="544">
        <v>41.9</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145</v>
      </c>
      <c r="N15" s="538"/>
      <c r="O15" s="538"/>
      <c r="P15" s="538"/>
      <c r="Q15" s="539"/>
      <c r="R15" s="530">
        <v>82316</v>
      </c>
      <c r="S15" s="531"/>
      <c r="T15" s="531"/>
      <c r="U15" s="531"/>
      <c r="V15" s="532"/>
      <c r="W15" s="462" t="s">
        <v>146</v>
      </c>
      <c r="X15" s="463"/>
      <c r="Y15" s="463"/>
      <c r="Z15" s="463"/>
      <c r="AA15" s="463"/>
      <c r="AB15" s="453"/>
      <c r="AC15" s="497">
        <v>12965</v>
      </c>
      <c r="AD15" s="498"/>
      <c r="AE15" s="498"/>
      <c r="AF15" s="498"/>
      <c r="AG15" s="540"/>
      <c r="AH15" s="497">
        <v>12875</v>
      </c>
      <c r="AI15" s="498"/>
      <c r="AJ15" s="498"/>
      <c r="AK15" s="498"/>
      <c r="AL15" s="499"/>
      <c r="AM15" s="475"/>
      <c r="AN15" s="476"/>
      <c r="AO15" s="476"/>
      <c r="AP15" s="476"/>
      <c r="AQ15" s="476"/>
      <c r="AR15" s="476"/>
      <c r="AS15" s="476"/>
      <c r="AT15" s="477"/>
      <c r="AU15" s="478"/>
      <c r="AV15" s="479"/>
      <c r="AW15" s="479"/>
      <c r="AX15" s="479"/>
      <c r="AY15" s="406" t="s">
        <v>147</v>
      </c>
      <c r="AZ15" s="407"/>
      <c r="BA15" s="407"/>
      <c r="BB15" s="407"/>
      <c r="BC15" s="407"/>
      <c r="BD15" s="407"/>
      <c r="BE15" s="407"/>
      <c r="BF15" s="407"/>
      <c r="BG15" s="407"/>
      <c r="BH15" s="407"/>
      <c r="BI15" s="407"/>
      <c r="BJ15" s="407"/>
      <c r="BK15" s="407"/>
      <c r="BL15" s="407"/>
      <c r="BM15" s="408"/>
      <c r="BN15" s="409">
        <v>10060843</v>
      </c>
      <c r="BO15" s="410"/>
      <c r="BP15" s="410"/>
      <c r="BQ15" s="410"/>
      <c r="BR15" s="410"/>
      <c r="BS15" s="410"/>
      <c r="BT15" s="410"/>
      <c r="BU15" s="411"/>
      <c r="BV15" s="409">
        <v>10347272</v>
      </c>
      <c r="BW15" s="410"/>
      <c r="BX15" s="410"/>
      <c r="BY15" s="410"/>
      <c r="BZ15" s="410"/>
      <c r="CA15" s="410"/>
      <c r="CB15" s="410"/>
      <c r="CC15" s="411"/>
      <c r="CD15" s="547" t="s">
        <v>148</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149</v>
      </c>
      <c r="M16" s="550"/>
      <c r="N16" s="550"/>
      <c r="O16" s="550"/>
      <c r="P16" s="550"/>
      <c r="Q16" s="551"/>
      <c r="R16" s="552" t="s">
        <v>150</v>
      </c>
      <c r="S16" s="553"/>
      <c r="T16" s="553"/>
      <c r="U16" s="553"/>
      <c r="V16" s="554"/>
      <c r="W16" s="436"/>
      <c r="X16" s="437"/>
      <c r="Y16" s="437"/>
      <c r="Z16" s="437"/>
      <c r="AA16" s="437"/>
      <c r="AB16" s="426"/>
      <c r="AC16" s="533">
        <v>34.5</v>
      </c>
      <c r="AD16" s="534"/>
      <c r="AE16" s="534"/>
      <c r="AF16" s="534"/>
      <c r="AG16" s="535"/>
      <c r="AH16" s="533">
        <v>33.5</v>
      </c>
      <c r="AI16" s="534"/>
      <c r="AJ16" s="534"/>
      <c r="AK16" s="534"/>
      <c r="AL16" s="536"/>
      <c r="AM16" s="475"/>
      <c r="AN16" s="476"/>
      <c r="AO16" s="476"/>
      <c r="AP16" s="476"/>
      <c r="AQ16" s="476"/>
      <c r="AR16" s="476"/>
      <c r="AS16" s="476"/>
      <c r="AT16" s="477"/>
      <c r="AU16" s="478"/>
      <c r="AV16" s="479"/>
      <c r="AW16" s="479"/>
      <c r="AX16" s="479"/>
      <c r="AY16" s="480" t="s">
        <v>151</v>
      </c>
      <c r="AZ16" s="481"/>
      <c r="BA16" s="481"/>
      <c r="BB16" s="481"/>
      <c r="BC16" s="481"/>
      <c r="BD16" s="481"/>
      <c r="BE16" s="481"/>
      <c r="BF16" s="481"/>
      <c r="BG16" s="481"/>
      <c r="BH16" s="481"/>
      <c r="BI16" s="481"/>
      <c r="BJ16" s="481"/>
      <c r="BK16" s="481"/>
      <c r="BL16" s="481"/>
      <c r="BM16" s="482"/>
      <c r="BN16" s="446">
        <v>20671194</v>
      </c>
      <c r="BO16" s="447"/>
      <c r="BP16" s="447"/>
      <c r="BQ16" s="447"/>
      <c r="BR16" s="447"/>
      <c r="BS16" s="447"/>
      <c r="BT16" s="447"/>
      <c r="BU16" s="448"/>
      <c r="BV16" s="446">
        <v>19986864</v>
      </c>
      <c r="BW16" s="447"/>
      <c r="BX16" s="447"/>
      <c r="BY16" s="447"/>
      <c r="BZ16" s="447"/>
      <c r="CA16" s="447"/>
      <c r="CB16" s="447"/>
      <c r="CC16" s="448"/>
      <c r="CD16" s="191"/>
      <c r="CE16" s="560" t="s">
        <v>152</v>
      </c>
      <c r="CF16" s="560"/>
      <c r="CG16" s="560"/>
      <c r="CH16" s="560"/>
      <c r="CI16" s="560"/>
      <c r="CJ16" s="560"/>
      <c r="CK16" s="560"/>
      <c r="CL16" s="560"/>
      <c r="CM16" s="560"/>
      <c r="CN16" s="560"/>
      <c r="CO16" s="560"/>
      <c r="CP16" s="560"/>
      <c r="CQ16" s="560"/>
      <c r="CR16" s="560"/>
      <c r="CS16" s="561"/>
      <c r="CT16" s="443">
        <v>10.1</v>
      </c>
      <c r="CU16" s="444"/>
      <c r="CV16" s="444"/>
      <c r="CW16" s="444"/>
      <c r="CX16" s="444"/>
      <c r="CY16" s="444"/>
      <c r="CZ16" s="444"/>
      <c r="DA16" s="445"/>
      <c r="DB16" s="443" t="s">
        <v>128</v>
      </c>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153</v>
      </c>
      <c r="N17" s="558"/>
      <c r="O17" s="558"/>
      <c r="P17" s="558"/>
      <c r="Q17" s="559"/>
      <c r="R17" s="552" t="s">
        <v>154</v>
      </c>
      <c r="S17" s="553"/>
      <c r="T17" s="553"/>
      <c r="U17" s="553"/>
      <c r="V17" s="554"/>
      <c r="W17" s="462" t="s">
        <v>155</v>
      </c>
      <c r="X17" s="463"/>
      <c r="Y17" s="463"/>
      <c r="Z17" s="463"/>
      <c r="AA17" s="463"/>
      <c r="AB17" s="453"/>
      <c r="AC17" s="497">
        <v>22945</v>
      </c>
      <c r="AD17" s="498"/>
      <c r="AE17" s="498"/>
      <c r="AF17" s="498"/>
      <c r="AG17" s="540"/>
      <c r="AH17" s="497">
        <v>23421</v>
      </c>
      <c r="AI17" s="498"/>
      <c r="AJ17" s="498"/>
      <c r="AK17" s="498"/>
      <c r="AL17" s="499"/>
      <c r="AM17" s="475"/>
      <c r="AN17" s="476"/>
      <c r="AO17" s="476"/>
      <c r="AP17" s="476"/>
      <c r="AQ17" s="476"/>
      <c r="AR17" s="476"/>
      <c r="AS17" s="476"/>
      <c r="AT17" s="477"/>
      <c r="AU17" s="478"/>
      <c r="AV17" s="479"/>
      <c r="AW17" s="479"/>
      <c r="AX17" s="479"/>
      <c r="AY17" s="480" t="s">
        <v>156</v>
      </c>
      <c r="AZ17" s="481"/>
      <c r="BA17" s="481"/>
      <c r="BB17" s="481"/>
      <c r="BC17" s="481"/>
      <c r="BD17" s="481"/>
      <c r="BE17" s="481"/>
      <c r="BF17" s="481"/>
      <c r="BG17" s="481"/>
      <c r="BH17" s="481"/>
      <c r="BI17" s="481"/>
      <c r="BJ17" s="481"/>
      <c r="BK17" s="481"/>
      <c r="BL17" s="481"/>
      <c r="BM17" s="482"/>
      <c r="BN17" s="446">
        <v>12694953</v>
      </c>
      <c r="BO17" s="447"/>
      <c r="BP17" s="447"/>
      <c r="BQ17" s="447"/>
      <c r="BR17" s="447"/>
      <c r="BS17" s="447"/>
      <c r="BT17" s="447"/>
      <c r="BU17" s="448"/>
      <c r="BV17" s="446">
        <v>13095612</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157</v>
      </c>
      <c r="C18" s="489"/>
      <c r="D18" s="489"/>
      <c r="E18" s="569"/>
      <c r="F18" s="569"/>
      <c r="G18" s="569"/>
      <c r="H18" s="569"/>
      <c r="I18" s="569"/>
      <c r="J18" s="569"/>
      <c r="K18" s="569"/>
      <c r="L18" s="570">
        <v>491.44</v>
      </c>
      <c r="M18" s="570"/>
      <c r="N18" s="570"/>
      <c r="O18" s="570"/>
      <c r="P18" s="570"/>
      <c r="Q18" s="570"/>
      <c r="R18" s="571"/>
      <c r="S18" s="571"/>
      <c r="T18" s="571"/>
      <c r="U18" s="571"/>
      <c r="V18" s="572"/>
      <c r="W18" s="464"/>
      <c r="X18" s="465"/>
      <c r="Y18" s="465"/>
      <c r="Z18" s="465"/>
      <c r="AA18" s="465"/>
      <c r="AB18" s="456"/>
      <c r="AC18" s="573">
        <v>61.1</v>
      </c>
      <c r="AD18" s="574"/>
      <c r="AE18" s="574"/>
      <c r="AF18" s="574"/>
      <c r="AG18" s="575"/>
      <c r="AH18" s="573">
        <v>61</v>
      </c>
      <c r="AI18" s="574"/>
      <c r="AJ18" s="574"/>
      <c r="AK18" s="574"/>
      <c r="AL18" s="576"/>
      <c r="AM18" s="475"/>
      <c r="AN18" s="476"/>
      <c r="AO18" s="476"/>
      <c r="AP18" s="476"/>
      <c r="AQ18" s="476"/>
      <c r="AR18" s="476"/>
      <c r="AS18" s="476"/>
      <c r="AT18" s="477"/>
      <c r="AU18" s="478"/>
      <c r="AV18" s="479"/>
      <c r="AW18" s="479"/>
      <c r="AX18" s="479"/>
      <c r="AY18" s="480" t="s">
        <v>158</v>
      </c>
      <c r="AZ18" s="481"/>
      <c r="BA18" s="481"/>
      <c r="BB18" s="481"/>
      <c r="BC18" s="481"/>
      <c r="BD18" s="481"/>
      <c r="BE18" s="481"/>
      <c r="BF18" s="481"/>
      <c r="BG18" s="481"/>
      <c r="BH18" s="481"/>
      <c r="BI18" s="481"/>
      <c r="BJ18" s="481"/>
      <c r="BK18" s="481"/>
      <c r="BL18" s="481"/>
      <c r="BM18" s="482"/>
      <c r="BN18" s="446">
        <v>22994477</v>
      </c>
      <c r="BO18" s="447"/>
      <c r="BP18" s="447"/>
      <c r="BQ18" s="447"/>
      <c r="BR18" s="447"/>
      <c r="BS18" s="447"/>
      <c r="BT18" s="447"/>
      <c r="BU18" s="448"/>
      <c r="BV18" s="446">
        <v>23054734</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159</v>
      </c>
      <c r="C19" s="489"/>
      <c r="D19" s="489"/>
      <c r="E19" s="569"/>
      <c r="F19" s="569"/>
      <c r="G19" s="569"/>
      <c r="H19" s="569"/>
      <c r="I19" s="569"/>
      <c r="J19" s="569"/>
      <c r="K19" s="569"/>
      <c r="L19" s="577">
        <v>169</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160</v>
      </c>
      <c r="AZ19" s="481"/>
      <c r="BA19" s="481"/>
      <c r="BB19" s="481"/>
      <c r="BC19" s="481"/>
      <c r="BD19" s="481"/>
      <c r="BE19" s="481"/>
      <c r="BF19" s="481"/>
      <c r="BG19" s="481"/>
      <c r="BH19" s="481"/>
      <c r="BI19" s="481"/>
      <c r="BJ19" s="481"/>
      <c r="BK19" s="481"/>
      <c r="BL19" s="481"/>
      <c r="BM19" s="482"/>
      <c r="BN19" s="446">
        <v>29242402</v>
      </c>
      <c r="BO19" s="447"/>
      <c r="BP19" s="447"/>
      <c r="BQ19" s="447"/>
      <c r="BR19" s="447"/>
      <c r="BS19" s="447"/>
      <c r="BT19" s="447"/>
      <c r="BU19" s="448"/>
      <c r="BV19" s="446">
        <v>28666362</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161</v>
      </c>
      <c r="C20" s="489"/>
      <c r="D20" s="489"/>
      <c r="E20" s="569"/>
      <c r="F20" s="569"/>
      <c r="G20" s="569"/>
      <c r="H20" s="569"/>
      <c r="I20" s="569"/>
      <c r="J20" s="569"/>
      <c r="K20" s="569"/>
      <c r="L20" s="577">
        <v>37571</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162</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163</v>
      </c>
      <c r="C22" s="590"/>
      <c r="D22" s="591"/>
      <c r="E22" s="458" t="s">
        <v>1</v>
      </c>
      <c r="F22" s="463"/>
      <c r="G22" s="463"/>
      <c r="H22" s="463"/>
      <c r="I22" s="463"/>
      <c r="J22" s="463"/>
      <c r="K22" s="453"/>
      <c r="L22" s="458" t="s">
        <v>164</v>
      </c>
      <c r="M22" s="463"/>
      <c r="N22" s="463"/>
      <c r="O22" s="463"/>
      <c r="P22" s="453"/>
      <c r="Q22" s="621" t="s">
        <v>165</v>
      </c>
      <c r="R22" s="622"/>
      <c r="S22" s="622"/>
      <c r="T22" s="622"/>
      <c r="U22" s="622"/>
      <c r="V22" s="623"/>
      <c r="W22" s="589" t="s">
        <v>166</v>
      </c>
      <c r="X22" s="590"/>
      <c r="Y22" s="591"/>
      <c r="Z22" s="458" t="s">
        <v>1</v>
      </c>
      <c r="AA22" s="463"/>
      <c r="AB22" s="463"/>
      <c r="AC22" s="463"/>
      <c r="AD22" s="463"/>
      <c r="AE22" s="463"/>
      <c r="AF22" s="463"/>
      <c r="AG22" s="453"/>
      <c r="AH22" s="627" t="s">
        <v>167</v>
      </c>
      <c r="AI22" s="463"/>
      <c r="AJ22" s="463"/>
      <c r="AK22" s="463"/>
      <c r="AL22" s="453"/>
      <c r="AM22" s="627" t="s">
        <v>168</v>
      </c>
      <c r="AN22" s="628"/>
      <c r="AO22" s="628"/>
      <c r="AP22" s="628"/>
      <c r="AQ22" s="628"/>
      <c r="AR22" s="629"/>
      <c r="AS22" s="621" t="s">
        <v>165</v>
      </c>
      <c r="AT22" s="622"/>
      <c r="AU22" s="622"/>
      <c r="AV22" s="622"/>
      <c r="AW22" s="622"/>
      <c r="AX22" s="633"/>
      <c r="AY22" s="406" t="s">
        <v>169</v>
      </c>
      <c r="AZ22" s="407"/>
      <c r="BA22" s="407"/>
      <c r="BB22" s="407"/>
      <c r="BC22" s="407"/>
      <c r="BD22" s="407"/>
      <c r="BE22" s="407"/>
      <c r="BF22" s="407"/>
      <c r="BG22" s="407"/>
      <c r="BH22" s="407"/>
      <c r="BI22" s="407"/>
      <c r="BJ22" s="407"/>
      <c r="BK22" s="407"/>
      <c r="BL22" s="407"/>
      <c r="BM22" s="408"/>
      <c r="BN22" s="409">
        <v>39743365</v>
      </c>
      <c r="BO22" s="410"/>
      <c r="BP22" s="410"/>
      <c r="BQ22" s="410"/>
      <c r="BR22" s="410"/>
      <c r="BS22" s="410"/>
      <c r="BT22" s="410"/>
      <c r="BU22" s="411"/>
      <c r="BV22" s="409">
        <v>40312446</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170</v>
      </c>
      <c r="AZ23" s="481"/>
      <c r="BA23" s="481"/>
      <c r="BB23" s="481"/>
      <c r="BC23" s="481"/>
      <c r="BD23" s="481"/>
      <c r="BE23" s="481"/>
      <c r="BF23" s="481"/>
      <c r="BG23" s="481"/>
      <c r="BH23" s="481"/>
      <c r="BI23" s="481"/>
      <c r="BJ23" s="481"/>
      <c r="BK23" s="481"/>
      <c r="BL23" s="481"/>
      <c r="BM23" s="482"/>
      <c r="BN23" s="446">
        <v>35326874</v>
      </c>
      <c r="BO23" s="447"/>
      <c r="BP23" s="447"/>
      <c r="BQ23" s="447"/>
      <c r="BR23" s="447"/>
      <c r="BS23" s="447"/>
      <c r="BT23" s="447"/>
      <c r="BU23" s="448"/>
      <c r="BV23" s="446">
        <v>36412001</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171</v>
      </c>
      <c r="F24" s="476"/>
      <c r="G24" s="476"/>
      <c r="H24" s="476"/>
      <c r="I24" s="476"/>
      <c r="J24" s="476"/>
      <c r="K24" s="477"/>
      <c r="L24" s="497">
        <v>1</v>
      </c>
      <c r="M24" s="498"/>
      <c r="N24" s="498"/>
      <c r="O24" s="498"/>
      <c r="P24" s="540"/>
      <c r="Q24" s="497">
        <v>8850</v>
      </c>
      <c r="R24" s="498"/>
      <c r="S24" s="498"/>
      <c r="T24" s="498"/>
      <c r="U24" s="498"/>
      <c r="V24" s="540"/>
      <c r="W24" s="592"/>
      <c r="X24" s="593"/>
      <c r="Y24" s="594"/>
      <c r="Z24" s="496" t="s">
        <v>172</v>
      </c>
      <c r="AA24" s="476"/>
      <c r="AB24" s="476"/>
      <c r="AC24" s="476"/>
      <c r="AD24" s="476"/>
      <c r="AE24" s="476"/>
      <c r="AF24" s="476"/>
      <c r="AG24" s="477"/>
      <c r="AH24" s="497">
        <v>695</v>
      </c>
      <c r="AI24" s="498"/>
      <c r="AJ24" s="498"/>
      <c r="AK24" s="498"/>
      <c r="AL24" s="540"/>
      <c r="AM24" s="497">
        <v>2146160</v>
      </c>
      <c r="AN24" s="498"/>
      <c r="AO24" s="498"/>
      <c r="AP24" s="498"/>
      <c r="AQ24" s="498"/>
      <c r="AR24" s="540"/>
      <c r="AS24" s="497">
        <v>3088</v>
      </c>
      <c r="AT24" s="498"/>
      <c r="AU24" s="498"/>
      <c r="AV24" s="498"/>
      <c r="AW24" s="498"/>
      <c r="AX24" s="499"/>
      <c r="AY24" s="562" t="s">
        <v>173</v>
      </c>
      <c r="AZ24" s="563"/>
      <c r="BA24" s="563"/>
      <c r="BB24" s="563"/>
      <c r="BC24" s="563"/>
      <c r="BD24" s="563"/>
      <c r="BE24" s="563"/>
      <c r="BF24" s="563"/>
      <c r="BG24" s="563"/>
      <c r="BH24" s="563"/>
      <c r="BI24" s="563"/>
      <c r="BJ24" s="563"/>
      <c r="BK24" s="563"/>
      <c r="BL24" s="563"/>
      <c r="BM24" s="564"/>
      <c r="BN24" s="446">
        <v>23599586</v>
      </c>
      <c r="BO24" s="447"/>
      <c r="BP24" s="447"/>
      <c r="BQ24" s="447"/>
      <c r="BR24" s="447"/>
      <c r="BS24" s="447"/>
      <c r="BT24" s="447"/>
      <c r="BU24" s="448"/>
      <c r="BV24" s="446">
        <v>24072417</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174</v>
      </c>
      <c r="F25" s="476"/>
      <c r="G25" s="476"/>
      <c r="H25" s="476"/>
      <c r="I25" s="476"/>
      <c r="J25" s="476"/>
      <c r="K25" s="477"/>
      <c r="L25" s="497">
        <v>2</v>
      </c>
      <c r="M25" s="498"/>
      <c r="N25" s="498"/>
      <c r="O25" s="498"/>
      <c r="P25" s="540"/>
      <c r="Q25" s="497">
        <v>7270</v>
      </c>
      <c r="R25" s="498"/>
      <c r="S25" s="498"/>
      <c r="T25" s="498"/>
      <c r="U25" s="498"/>
      <c r="V25" s="540"/>
      <c r="W25" s="592"/>
      <c r="X25" s="593"/>
      <c r="Y25" s="594"/>
      <c r="Z25" s="496" t="s">
        <v>175</v>
      </c>
      <c r="AA25" s="476"/>
      <c r="AB25" s="476"/>
      <c r="AC25" s="476"/>
      <c r="AD25" s="476"/>
      <c r="AE25" s="476"/>
      <c r="AF25" s="476"/>
      <c r="AG25" s="477"/>
      <c r="AH25" s="497">
        <v>119</v>
      </c>
      <c r="AI25" s="498"/>
      <c r="AJ25" s="498"/>
      <c r="AK25" s="498"/>
      <c r="AL25" s="540"/>
      <c r="AM25" s="497">
        <v>340221</v>
      </c>
      <c r="AN25" s="498"/>
      <c r="AO25" s="498"/>
      <c r="AP25" s="498"/>
      <c r="AQ25" s="498"/>
      <c r="AR25" s="540"/>
      <c r="AS25" s="497">
        <v>2859</v>
      </c>
      <c r="AT25" s="498"/>
      <c r="AU25" s="498"/>
      <c r="AV25" s="498"/>
      <c r="AW25" s="498"/>
      <c r="AX25" s="499"/>
      <c r="AY25" s="406" t="s">
        <v>176</v>
      </c>
      <c r="AZ25" s="407"/>
      <c r="BA25" s="407"/>
      <c r="BB25" s="407"/>
      <c r="BC25" s="407"/>
      <c r="BD25" s="407"/>
      <c r="BE25" s="407"/>
      <c r="BF25" s="407"/>
      <c r="BG25" s="407"/>
      <c r="BH25" s="407"/>
      <c r="BI25" s="407"/>
      <c r="BJ25" s="407"/>
      <c r="BK25" s="407"/>
      <c r="BL25" s="407"/>
      <c r="BM25" s="408"/>
      <c r="BN25" s="409">
        <v>6441076</v>
      </c>
      <c r="BO25" s="410"/>
      <c r="BP25" s="410"/>
      <c r="BQ25" s="410"/>
      <c r="BR25" s="410"/>
      <c r="BS25" s="410"/>
      <c r="BT25" s="410"/>
      <c r="BU25" s="411"/>
      <c r="BV25" s="409">
        <v>7357708</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177</v>
      </c>
      <c r="F26" s="476"/>
      <c r="G26" s="476"/>
      <c r="H26" s="476"/>
      <c r="I26" s="476"/>
      <c r="J26" s="476"/>
      <c r="K26" s="477"/>
      <c r="L26" s="497">
        <v>1</v>
      </c>
      <c r="M26" s="498"/>
      <c r="N26" s="498"/>
      <c r="O26" s="498"/>
      <c r="P26" s="540"/>
      <c r="Q26" s="497">
        <v>6400</v>
      </c>
      <c r="R26" s="498"/>
      <c r="S26" s="498"/>
      <c r="T26" s="498"/>
      <c r="U26" s="498"/>
      <c r="V26" s="540"/>
      <c r="W26" s="592"/>
      <c r="X26" s="593"/>
      <c r="Y26" s="594"/>
      <c r="Z26" s="496" t="s">
        <v>178</v>
      </c>
      <c r="AA26" s="598"/>
      <c r="AB26" s="598"/>
      <c r="AC26" s="598"/>
      <c r="AD26" s="598"/>
      <c r="AE26" s="598"/>
      <c r="AF26" s="598"/>
      <c r="AG26" s="599"/>
      <c r="AH26" s="497">
        <v>8</v>
      </c>
      <c r="AI26" s="498"/>
      <c r="AJ26" s="498"/>
      <c r="AK26" s="498"/>
      <c r="AL26" s="540"/>
      <c r="AM26" s="497">
        <v>30968</v>
      </c>
      <c r="AN26" s="498"/>
      <c r="AO26" s="498"/>
      <c r="AP26" s="498"/>
      <c r="AQ26" s="498"/>
      <c r="AR26" s="540"/>
      <c r="AS26" s="497">
        <v>3871</v>
      </c>
      <c r="AT26" s="498"/>
      <c r="AU26" s="498"/>
      <c r="AV26" s="498"/>
      <c r="AW26" s="498"/>
      <c r="AX26" s="499"/>
      <c r="AY26" s="449" t="s">
        <v>179</v>
      </c>
      <c r="AZ26" s="450"/>
      <c r="BA26" s="450"/>
      <c r="BB26" s="450"/>
      <c r="BC26" s="450"/>
      <c r="BD26" s="450"/>
      <c r="BE26" s="450"/>
      <c r="BF26" s="450"/>
      <c r="BG26" s="450"/>
      <c r="BH26" s="450"/>
      <c r="BI26" s="450"/>
      <c r="BJ26" s="450"/>
      <c r="BK26" s="450"/>
      <c r="BL26" s="450"/>
      <c r="BM26" s="451"/>
      <c r="BN26" s="446" t="s">
        <v>129</v>
      </c>
      <c r="BO26" s="447"/>
      <c r="BP26" s="447"/>
      <c r="BQ26" s="447"/>
      <c r="BR26" s="447"/>
      <c r="BS26" s="447"/>
      <c r="BT26" s="447"/>
      <c r="BU26" s="448"/>
      <c r="BV26" s="446" t="s">
        <v>180</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181</v>
      </c>
      <c r="F27" s="476"/>
      <c r="G27" s="476"/>
      <c r="H27" s="476"/>
      <c r="I27" s="476"/>
      <c r="J27" s="476"/>
      <c r="K27" s="477"/>
      <c r="L27" s="497">
        <v>1</v>
      </c>
      <c r="M27" s="498"/>
      <c r="N27" s="498"/>
      <c r="O27" s="498"/>
      <c r="P27" s="540"/>
      <c r="Q27" s="497">
        <v>4480</v>
      </c>
      <c r="R27" s="498"/>
      <c r="S27" s="498"/>
      <c r="T27" s="498"/>
      <c r="U27" s="498"/>
      <c r="V27" s="540"/>
      <c r="W27" s="592"/>
      <c r="X27" s="593"/>
      <c r="Y27" s="594"/>
      <c r="Z27" s="496" t="s">
        <v>182</v>
      </c>
      <c r="AA27" s="476"/>
      <c r="AB27" s="476"/>
      <c r="AC27" s="476"/>
      <c r="AD27" s="476"/>
      <c r="AE27" s="476"/>
      <c r="AF27" s="476"/>
      <c r="AG27" s="477"/>
      <c r="AH27" s="497">
        <v>38</v>
      </c>
      <c r="AI27" s="498"/>
      <c r="AJ27" s="498"/>
      <c r="AK27" s="498"/>
      <c r="AL27" s="540"/>
      <c r="AM27" s="497">
        <v>119773</v>
      </c>
      <c r="AN27" s="498"/>
      <c r="AO27" s="498"/>
      <c r="AP27" s="498"/>
      <c r="AQ27" s="498"/>
      <c r="AR27" s="540"/>
      <c r="AS27" s="497">
        <v>3152</v>
      </c>
      <c r="AT27" s="498"/>
      <c r="AU27" s="498"/>
      <c r="AV27" s="498"/>
      <c r="AW27" s="498"/>
      <c r="AX27" s="499"/>
      <c r="AY27" s="541" t="s">
        <v>183</v>
      </c>
      <c r="AZ27" s="542"/>
      <c r="BA27" s="542"/>
      <c r="BB27" s="542"/>
      <c r="BC27" s="542"/>
      <c r="BD27" s="542"/>
      <c r="BE27" s="542"/>
      <c r="BF27" s="542"/>
      <c r="BG27" s="542"/>
      <c r="BH27" s="542"/>
      <c r="BI27" s="542"/>
      <c r="BJ27" s="542"/>
      <c r="BK27" s="542"/>
      <c r="BL27" s="542"/>
      <c r="BM27" s="543"/>
      <c r="BN27" s="565">
        <v>1088616</v>
      </c>
      <c r="BO27" s="566"/>
      <c r="BP27" s="566"/>
      <c r="BQ27" s="566"/>
      <c r="BR27" s="566"/>
      <c r="BS27" s="566"/>
      <c r="BT27" s="566"/>
      <c r="BU27" s="567"/>
      <c r="BV27" s="565">
        <v>1088328</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184</v>
      </c>
      <c r="F28" s="476"/>
      <c r="G28" s="476"/>
      <c r="H28" s="476"/>
      <c r="I28" s="476"/>
      <c r="J28" s="476"/>
      <c r="K28" s="477"/>
      <c r="L28" s="497">
        <v>1</v>
      </c>
      <c r="M28" s="498"/>
      <c r="N28" s="498"/>
      <c r="O28" s="498"/>
      <c r="P28" s="540"/>
      <c r="Q28" s="497">
        <v>4060</v>
      </c>
      <c r="R28" s="498"/>
      <c r="S28" s="498"/>
      <c r="T28" s="498"/>
      <c r="U28" s="498"/>
      <c r="V28" s="540"/>
      <c r="W28" s="592"/>
      <c r="X28" s="593"/>
      <c r="Y28" s="594"/>
      <c r="Z28" s="496" t="s">
        <v>185</v>
      </c>
      <c r="AA28" s="476"/>
      <c r="AB28" s="476"/>
      <c r="AC28" s="476"/>
      <c r="AD28" s="476"/>
      <c r="AE28" s="476"/>
      <c r="AF28" s="476"/>
      <c r="AG28" s="477"/>
      <c r="AH28" s="497" t="s">
        <v>129</v>
      </c>
      <c r="AI28" s="498"/>
      <c r="AJ28" s="498"/>
      <c r="AK28" s="498"/>
      <c r="AL28" s="540"/>
      <c r="AM28" s="497" t="s">
        <v>186</v>
      </c>
      <c r="AN28" s="498"/>
      <c r="AO28" s="498"/>
      <c r="AP28" s="498"/>
      <c r="AQ28" s="498"/>
      <c r="AR28" s="540"/>
      <c r="AS28" s="497" t="s">
        <v>129</v>
      </c>
      <c r="AT28" s="498"/>
      <c r="AU28" s="498"/>
      <c r="AV28" s="498"/>
      <c r="AW28" s="498"/>
      <c r="AX28" s="499"/>
      <c r="AY28" s="600" t="s">
        <v>187</v>
      </c>
      <c r="AZ28" s="601"/>
      <c r="BA28" s="601"/>
      <c r="BB28" s="602"/>
      <c r="BC28" s="406" t="s">
        <v>48</v>
      </c>
      <c r="BD28" s="407"/>
      <c r="BE28" s="407"/>
      <c r="BF28" s="407"/>
      <c r="BG28" s="407"/>
      <c r="BH28" s="407"/>
      <c r="BI28" s="407"/>
      <c r="BJ28" s="407"/>
      <c r="BK28" s="407"/>
      <c r="BL28" s="407"/>
      <c r="BM28" s="408"/>
      <c r="BN28" s="409">
        <v>3608933</v>
      </c>
      <c r="BO28" s="410"/>
      <c r="BP28" s="410"/>
      <c r="BQ28" s="410"/>
      <c r="BR28" s="410"/>
      <c r="BS28" s="410"/>
      <c r="BT28" s="410"/>
      <c r="BU28" s="411"/>
      <c r="BV28" s="409">
        <v>3156350</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188</v>
      </c>
      <c r="F29" s="476"/>
      <c r="G29" s="476"/>
      <c r="H29" s="476"/>
      <c r="I29" s="476"/>
      <c r="J29" s="476"/>
      <c r="K29" s="477"/>
      <c r="L29" s="497">
        <v>22</v>
      </c>
      <c r="M29" s="498"/>
      <c r="N29" s="498"/>
      <c r="O29" s="498"/>
      <c r="P29" s="540"/>
      <c r="Q29" s="497">
        <v>3880</v>
      </c>
      <c r="R29" s="498"/>
      <c r="S29" s="498"/>
      <c r="T29" s="498"/>
      <c r="U29" s="498"/>
      <c r="V29" s="540"/>
      <c r="W29" s="595"/>
      <c r="X29" s="596"/>
      <c r="Y29" s="597"/>
      <c r="Z29" s="496" t="s">
        <v>189</v>
      </c>
      <c r="AA29" s="476"/>
      <c r="AB29" s="476"/>
      <c r="AC29" s="476"/>
      <c r="AD29" s="476"/>
      <c r="AE29" s="476"/>
      <c r="AF29" s="476"/>
      <c r="AG29" s="477"/>
      <c r="AH29" s="497">
        <v>733</v>
      </c>
      <c r="AI29" s="498"/>
      <c r="AJ29" s="498"/>
      <c r="AK29" s="498"/>
      <c r="AL29" s="540"/>
      <c r="AM29" s="497">
        <v>2265933</v>
      </c>
      <c r="AN29" s="498"/>
      <c r="AO29" s="498"/>
      <c r="AP29" s="498"/>
      <c r="AQ29" s="498"/>
      <c r="AR29" s="540"/>
      <c r="AS29" s="497">
        <v>3091</v>
      </c>
      <c r="AT29" s="498"/>
      <c r="AU29" s="498"/>
      <c r="AV29" s="498"/>
      <c r="AW29" s="498"/>
      <c r="AX29" s="499"/>
      <c r="AY29" s="603"/>
      <c r="AZ29" s="604"/>
      <c r="BA29" s="604"/>
      <c r="BB29" s="605"/>
      <c r="BC29" s="480" t="s">
        <v>190</v>
      </c>
      <c r="BD29" s="481"/>
      <c r="BE29" s="481"/>
      <c r="BF29" s="481"/>
      <c r="BG29" s="481"/>
      <c r="BH29" s="481"/>
      <c r="BI29" s="481"/>
      <c r="BJ29" s="481"/>
      <c r="BK29" s="481"/>
      <c r="BL29" s="481"/>
      <c r="BM29" s="482"/>
      <c r="BN29" s="446">
        <v>1071022</v>
      </c>
      <c r="BO29" s="447"/>
      <c r="BP29" s="447"/>
      <c r="BQ29" s="447"/>
      <c r="BR29" s="447"/>
      <c r="BS29" s="447"/>
      <c r="BT29" s="447"/>
      <c r="BU29" s="448"/>
      <c r="BV29" s="446">
        <v>899809</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191</v>
      </c>
      <c r="X30" s="614"/>
      <c r="Y30" s="614"/>
      <c r="Z30" s="614"/>
      <c r="AA30" s="614"/>
      <c r="AB30" s="614"/>
      <c r="AC30" s="614"/>
      <c r="AD30" s="614"/>
      <c r="AE30" s="614"/>
      <c r="AF30" s="614"/>
      <c r="AG30" s="615"/>
      <c r="AH30" s="573">
        <v>101.3</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4607384</v>
      </c>
      <c r="BO30" s="566"/>
      <c r="BP30" s="566"/>
      <c r="BQ30" s="566"/>
      <c r="BR30" s="566"/>
      <c r="BS30" s="566"/>
      <c r="BT30" s="566"/>
      <c r="BU30" s="567"/>
      <c r="BV30" s="565">
        <v>4686395</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192</v>
      </c>
      <c r="D32" s="609"/>
      <c r="E32" s="609"/>
      <c r="F32" s="609"/>
      <c r="G32" s="609"/>
      <c r="H32" s="609"/>
      <c r="I32" s="609"/>
      <c r="J32" s="609"/>
      <c r="K32" s="609"/>
      <c r="L32" s="609"/>
      <c r="M32" s="609"/>
      <c r="N32" s="609"/>
      <c r="O32" s="609"/>
      <c r="P32" s="609"/>
      <c r="Q32" s="609"/>
      <c r="R32" s="609"/>
      <c r="S32" s="609"/>
      <c r="U32" s="450" t="s">
        <v>193</v>
      </c>
      <c r="V32" s="450"/>
      <c r="W32" s="450"/>
      <c r="X32" s="450"/>
      <c r="Y32" s="450"/>
      <c r="Z32" s="450"/>
      <c r="AA32" s="450"/>
      <c r="AB32" s="450"/>
      <c r="AC32" s="450"/>
      <c r="AD32" s="450"/>
      <c r="AE32" s="450"/>
      <c r="AF32" s="450"/>
      <c r="AG32" s="450"/>
      <c r="AH32" s="450"/>
      <c r="AI32" s="450"/>
      <c r="AJ32" s="450"/>
      <c r="AK32" s="450"/>
      <c r="AM32" s="450" t="s">
        <v>194</v>
      </c>
      <c r="AN32" s="450"/>
      <c r="AO32" s="450"/>
      <c r="AP32" s="450"/>
      <c r="AQ32" s="450"/>
      <c r="AR32" s="450"/>
      <c r="AS32" s="450"/>
      <c r="AT32" s="450"/>
      <c r="AU32" s="450"/>
      <c r="AV32" s="450"/>
      <c r="AW32" s="450"/>
      <c r="AX32" s="450"/>
      <c r="AY32" s="450"/>
      <c r="AZ32" s="450"/>
      <c r="BA32" s="450"/>
      <c r="BB32" s="450"/>
      <c r="BC32" s="450"/>
      <c r="BE32" s="450" t="s">
        <v>195</v>
      </c>
      <c r="BF32" s="450"/>
      <c r="BG32" s="450"/>
      <c r="BH32" s="450"/>
      <c r="BI32" s="450"/>
      <c r="BJ32" s="450"/>
      <c r="BK32" s="450"/>
      <c r="BL32" s="450"/>
      <c r="BM32" s="450"/>
      <c r="BN32" s="450"/>
      <c r="BO32" s="450"/>
      <c r="BP32" s="450"/>
      <c r="BQ32" s="450"/>
      <c r="BR32" s="450"/>
      <c r="BS32" s="450"/>
      <c r="BT32" s="450"/>
      <c r="BU32" s="450"/>
      <c r="BW32" s="450" t="s">
        <v>196</v>
      </c>
      <c r="BX32" s="450"/>
      <c r="BY32" s="450"/>
      <c r="BZ32" s="450"/>
      <c r="CA32" s="450"/>
      <c r="CB32" s="450"/>
      <c r="CC32" s="450"/>
      <c r="CD32" s="450"/>
      <c r="CE32" s="450"/>
      <c r="CF32" s="450"/>
      <c r="CG32" s="450"/>
      <c r="CH32" s="450"/>
      <c r="CI32" s="450"/>
      <c r="CJ32" s="450"/>
      <c r="CK32" s="450"/>
      <c r="CL32" s="450"/>
      <c r="CM32" s="450"/>
      <c r="CO32" s="450" t="s">
        <v>197</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198</v>
      </c>
      <c r="D33" s="470"/>
      <c r="E33" s="435" t="s">
        <v>199</v>
      </c>
      <c r="F33" s="435"/>
      <c r="G33" s="435"/>
      <c r="H33" s="435"/>
      <c r="I33" s="435"/>
      <c r="J33" s="435"/>
      <c r="K33" s="435"/>
      <c r="L33" s="435"/>
      <c r="M33" s="435"/>
      <c r="N33" s="435"/>
      <c r="O33" s="435"/>
      <c r="P33" s="435"/>
      <c r="Q33" s="435"/>
      <c r="R33" s="435"/>
      <c r="S33" s="435"/>
      <c r="T33" s="203"/>
      <c r="U33" s="470" t="s">
        <v>198</v>
      </c>
      <c r="V33" s="470"/>
      <c r="W33" s="435" t="s">
        <v>200</v>
      </c>
      <c r="X33" s="435"/>
      <c r="Y33" s="435"/>
      <c r="Z33" s="435"/>
      <c r="AA33" s="435"/>
      <c r="AB33" s="435"/>
      <c r="AC33" s="435"/>
      <c r="AD33" s="435"/>
      <c r="AE33" s="435"/>
      <c r="AF33" s="435"/>
      <c r="AG33" s="435"/>
      <c r="AH33" s="435"/>
      <c r="AI33" s="435"/>
      <c r="AJ33" s="435"/>
      <c r="AK33" s="435"/>
      <c r="AL33" s="203"/>
      <c r="AM33" s="470" t="s">
        <v>201</v>
      </c>
      <c r="AN33" s="470"/>
      <c r="AO33" s="435" t="s">
        <v>200</v>
      </c>
      <c r="AP33" s="435"/>
      <c r="AQ33" s="435"/>
      <c r="AR33" s="435"/>
      <c r="AS33" s="435"/>
      <c r="AT33" s="435"/>
      <c r="AU33" s="435"/>
      <c r="AV33" s="435"/>
      <c r="AW33" s="435"/>
      <c r="AX33" s="435"/>
      <c r="AY33" s="435"/>
      <c r="AZ33" s="435"/>
      <c r="BA33" s="435"/>
      <c r="BB33" s="435"/>
      <c r="BC33" s="435"/>
      <c r="BD33" s="204"/>
      <c r="BE33" s="435" t="s">
        <v>202</v>
      </c>
      <c r="BF33" s="435"/>
      <c r="BG33" s="435" t="s">
        <v>203</v>
      </c>
      <c r="BH33" s="435"/>
      <c r="BI33" s="435"/>
      <c r="BJ33" s="435"/>
      <c r="BK33" s="435"/>
      <c r="BL33" s="435"/>
      <c r="BM33" s="435"/>
      <c r="BN33" s="435"/>
      <c r="BO33" s="435"/>
      <c r="BP33" s="435"/>
      <c r="BQ33" s="435"/>
      <c r="BR33" s="435"/>
      <c r="BS33" s="435"/>
      <c r="BT33" s="435"/>
      <c r="BU33" s="435"/>
      <c r="BV33" s="204"/>
      <c r="BW33" s="470" t="s">
        <v>202</v>
      </c>
      <c r="BX33" s="470"/>
      <c r="BY33" s="435" t="s">
        <v>204</v>
      </c>
      <c r="BZ33" s="435"/>
      <c r="CA33" s="435"/>
      <c r="CB33" s="435"/>
      <c r="CC33" s="435"/>
      <c r="CD33" s="435"/>
      <c r="CE33" s="435"/>
      <c r="CF33" s="435"/>
      <c r="CG33" s="435"/>
      <c r="CH33" s="435"/>
      <c r="CI33" s="435"/>
      <c r="CJ33" s="435"/>
      <c r="CK33" s="435"/>
      <c r="CL33" s="435"/>
      <c r="CM33" s="435"/>
      <c r="CN33" s="203"/>
      <c r="CO33" s="470" t="s">
        <v>198</v>
      </c>
      <c r="CP33" s="470"/>
      <c r="CQ33" s="435" t="s">
        <v>205</v>
      </c>
      <c r="CR33" s="435"/>
      <c r="CS33" s="435"/>
      <c r="CT33" s="435"/>
      <c r="CU33" s="435"/>
      <c r="CV33" s="435"/>
      <c r="CW33" s="435"/>
      <c r="CX33" s="435"/>
      <c r="CY33" s="435"/>
      <c r="CZ33" s="435"/>
      <c r="DA33" s="435"/>
      <c r="DB33" s="435"/>
      <c r="DC33" s="435"/>
      <c r="DD33" s="435"/>
      <c r="DE33" s="435"/>
      <c r="DF33" s="203"/>
      <c r="DG33" s="635" t="s">
        <v>206</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国民健康保険事業特別会計（事業勘定）</v>
      </c>
      <c r="X34" s="637"/>
      <c r="Y34" s="637"/>
      <c r="Z34" s="637"/>
      <c r="AA34" s="637"/>
      <c r="AB34" s="637"/>
      <c r="AC34" s="637"/>
      <c r="AD34" s="637"/>
      <c r="AE34" s="637"/>
      <c r="AF34" s="637"/>
      <c r="AG34" s="637"/>
      <c r="AH34" s="637"/>
      <c r="AI34" s="637"/>
      <c r="AJ34" s="637"/>
      <c r="AK34" s="637"/>
      <c r="AL34" s="178"/>
      <c r="AM34" s="636">
        <f>IF(AO34="","",MAX(C34:D43,U34:V43)+1)</f>
        <v>8</v>
      </c>
      <c r="AN34" s="636"/>
      <c r="AO34" s="637" t="str">
        <f>IF('各会計、関係団体の財政状況及び健全化判断比率'!B33="","",'各会計、関係団体の財政状況及び健全化判断比率'!B33)</f>
        <v>水道事業会計</v>
      </c>
      <c r="AP34" s="637"/>
      <c r="AQ34" s="637"/>
      <c r="AR34" s="637"/>
      <c r="AS34" s="637"/>
      <c r="AT34" s="637"/>
      <c r="AU34" s="637"/>
      <c r="AV34" s="637"/>
      <c r="AW34" s="637"/>
      <c r="AX34" s="637"/>
      <c r="AY34" s="637"/>
      <c r="AZ34" s="637"/>
      <c r="BA34" s="637"/>
      <c r="BB34" s="637"/>
      <c r="BC34" s="637"/>
      <c r="BD34" s="178"/>
      <c r="BE34" s="636">
        <f>IF(BG34="","",MAX(C34:D43,U34:V43,AM34:AN43)+1)</f>
        <v>13</v>
      </c>
      <c r="BF34" s="636"/>
      <c r="BG34" s="637" t="str">
        <f>IF('各会計、関係団体の財政状況及び健全化判断比率'!B38="","",'各会計、関係団体の財政状況及び健全化判断比率'!B38)</f>
        <v>農業集落排水事業特別会計</v>
      </c>
      <c r="BH34" s="637"/>
      <c r="BI34" s="637"/>
      <c r="BJ34" s="637"/>
      <c r="BK34" s="637"/>
      <c r="BL34" s="637"/>
      <c r="BM34" s="637"/>
      <c r="BN34" s="637"/>
      <c r="BO34" s="637"/>
      <c r="BP34" s="637"/>
      <c r="BQ34" s="637"/>
      <c r="BR34" s="637"/>
      <c r="BS34" s="637"/>
      <c r="BT34" s="637"/>
      <c r="BU34" s="637"/>
      <c r="BV34" s="178"/>
      <c r="BW34" s="636">
        <f>IF(BY34="","",MAX(C34:D43,U34:V43,AM34:AN43,BE34:BF43)+1)</f>
        <v>16</v>
      </c>
      <c r="BX34" s="636"/>
      <c r="BY34" s="637" t="str">
        <f>IF('各会計、関係団体の財政状況及び健全化判断比率'!B68="","",'各会計、関係団体の財政状況及び健全化判断比率'!B68)</f>
        <v>大分県交通災害共済組合（交通災害共済事業会計）</v>
      </c>
      <c r="BZ34" s="637"/>
      <c r="CA34" s="637"/>
      <c r="CB34" s="637"/>
      <c r="CC34" s="637"/>
      <c r="CD34" s="637"/>
      <c r="CE34" s="637"/>
      <c r="CF34" s="637"/>
      <c r="CG34" s="637"/>
      <c r="CH34" s="637"/>
      <c r="CI34" s="637"/>
      <c r="CJ34" s="637"/>
      <c r="CK34" s="637"/>
      <c r="CL34" s="637"/>
      <c r="CM34" s="637"/>
      <c r="CN34" s="178"/>
      <c r="CO34" s="636">
        <f>IF(CQ34="","",MAX(C34:D43,U34:V43,AM34:AN43,BE34:BF43,BW34:BX43)+1)</f>
        <v>20</v>
      </c>
      <c r="CP34" s="636"/>
      <c r="CQ34" s="637" t="str">
        <f>IF('各会計、関係団体の財政状況及び健全化判断比率'!BS7="","",'各会計、関係団体の財政状況及び健全化判断比率'!BS7)</f>
        <v>中津市土地開発公社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f>IF(E35="","",C34+1)</f>
        <v>2</v>
      </c>
      <c r="D35" s="636"/>
      <c r="E35" s="637" t="str">
        <f>IF('各会計、関係団体の財政状況及び健全化判断比率'!B8="","",'各会計、関係団体の財政状況及び健全化判断比率'!B8)</f>
        <v>ケーブルネットワーク事業特別会計</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国民健康保険事業特別会計（直診勘定）</v>
      </c>
      <c r="X35" s="637"/>
      <c r="Y35" s="637"/>
      <c r="Z35" s="637"/>
      <c r="AA35" s="637"/>
      <c r="AB35" s="637"/>
      <c r="AC35" s="637"/>
      <c r="AD35" s="637"/>
      <c r="AE35" s="637"/>
      <c r="AF35" s="637"/>
      <c r="AG35" s="637"/>
      <c r="AH35" s="637"/>
      <c r="AI35" s="637"/>
      <c r="AJ35" s="637"/>
      <c r="AK35" s="637"/>
      <c r="AL35" s="178"/>
      <c r="AM35" s="636">
        <f t="shared" ref="AM35:AM43" si="0">IF(AO35="","",AM34+1)</f>
        <v>9</v>
      </c>
      <c r="AN35" s="636"/>
      <c r="AO35" s="637" t="str">
        <f>IF('各会計、関係団体の財政状況及び健全化判断比率'!B34="","",'各会計、関係団体の財政状況及び健全化判断比率'!B34)</f>
        <v>下水道事業会計（公共下水道事業）</v>
      </c>
      <c r="AP35" s="637"/>
      <c r="AQ35" s="637"/>
      <c r="AR35" s="637"/>
      <c r="AS35" s="637"/>
      <c r="AT35" s="637"/>
      <c r="AU35" s="637"/>
      <c r="AV35" s="637"/>
      <c r="AW35" s="637"/>
      <c r="AX35" s="637"/>
      <c r="AY35" s="637"/>
      <c r="AZ35" s="637"/>
      <c r="BA35" s="637"/>
      <c r="BB35" s="637"/>
      <c r="BC35" s="637"/>
      <c r="BD35" s="178"/>
      <c r="BE35" s="636">
        <f t="shared" ref="BE35:BE43" si="1">IF(BG35="","",BE34+1)</f>
        <v>14</v>
      </c>
      <c r="BF35" s="636"/>
      <c r="BG35" s="637" t="str">
        <f>IF('各会計、関係団体の財政状況及び健全化判断比率'!B39="","",'各会計、関係団体の財政状況及び健全化判断比率'!B39)</f>
        <v>小規模集合排水事業特別会計</v>
      </c>
      <c r="BH35" s="637"/>
      <c r="BI35" s="637"/>
      <c r="BJ35" s="637"/>
      <c r="BK35" s="637"/>
      <c r="BL35" s="637"/>
      <c r="BM35" s="637"/>
      <c r="BN35" s="637"/>
      <c r="BO35" s="637"/>
      <c r="BP35" s="637"/>
      <c r="BQ35" s="637"/>
      <c r="BR35" s="637"/>
      <c r="BS35" s="637"/>
      <c r="BT35" s="637"/>
      <c r="BU35" s="637"/>
      <c r="BV35" s="178"/>
      <c r="BW35" s="636">
        <f t="shared" ref="BW35:BW43" si="2">IF(BY35="","",BW34+1)</f>
        <v>17</v>
      </c>
      <c r="BX35" s="636"/>
      <c r="BY35" s="637" t="str">
        <f>IF('各会計、関係団体の財政状況及び健全化判断比率'!B69="","",'各会計、関係団体の財政状況及び健全化判断比率'!B69)</f>
        <v>大分県市町村会館管理組合</v>
      </c>
      <c r="BZ35" s="637"/>
      <c r="CA35" s="637"/>
      <c r="CB35" s="637"/>
      <c r="CC35" s="637"/>
      <c r="CD35" s="637"/>
      <c r="CE35" s="637"/>
      <c r="CF35" s="637"/>
      <c r="CG35" s="637"/>
      <c r="CH35" s="637"/>
      <c r="CI35" s="637"/>
      <c r="CJ35" s="637"/>
      <c r="CK35" s="637"/>
      <c r="CL35" s="637"/>
      <c r="CM35" s="637"/>
      <c r="CN35" s="178"/>
      <c r="CO35" s="636">
        <f t="shared" ref="CO35:CO43" si="3">IF(CQ35="","",CO34+1)</f>
        <v>21</v>
      </c>
      <c r="CP35" s="636"/>
      <c r="CQ35" s="637" t="str">
        <f>IF('各会計、関係団体の財政状況及び健全化判断比率'!BS8="","",'各会計、関係団体の財政状況及び健全化判断比率'!BS8)</f>
        <v>（有）はばたき</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介護保険事業特別会計（保険事業勘定）</v>
      </c>
      <c r="X36" s="637"/>
      <c r="Y36" s="637"/>
      <c r="Z36" s="637"/>
      <c r="AA36" s="637"/>
      <c r="AB36" s="637"/>
      <c r="AC36" s="637"/>
      <c r="AD36" s="637"/>
      <c r="AE36" s="637"/>
      <c r="AF36" s="637"/>
      <c r="AG36" s="637"/>
      <c r="AH36" s="637"/>
      <c r="AI36" s="637"/>
      <c r="AJ36" s="637"/>
      <c r="AK36" s="637"/>
      <c r="AL36" s="178"/>
      <c r="AM36" s="636">
        <f t="shared" si="0"/>
        <v>10</v>
      </c>
      <c r="AN36" s="636"/>
      <c r="AO36" s="637" t="str">
        <f>IF('各会計、関係団体の財政状況及び健全化判断比率'!B35="","",'各会計、関係団体の財政状況及び健全化判断比率'!B35)</f>
        <v>下水道事業会計（特定環境保全公共下水道事業）</v>
      </c>
      <c r="AP36" s="637"/>
      <c r="AQ36" s="637"/>
      <c r="AR36" s="637"/>
      <c r="AS36" s="637"/>
      <c r="AT36" s="637"/>
      <c r="AU36" s="637"/>
      <c r="AV36" s="637"/>
      <c r="AW36" s="637"/>
      <c r="AX36" s="637"/>
      <c r="AY36" s="637"/>
      <c r="AZ36" s="637"/>
      <c r="BA36" s="637"/>
      <c r="BB36" s="637"/>
      <c r="BC36" s="637"/>
      <c r="BD36" s="178"/>
      <c r="BE36" s="636">
        <f t="shared" si="1"/>
        <v>15</v>
      </c>
      <c r="BF36" s="636"/>
      <c r="BG36" s="637" t="str">
        <f>IF('各会計、関係団体の財政状況及び健全化判断比率'!B40="","",'各会計、関係団体の財政状況及び健全化判断比率'!B40)</f>
        <v>サイクリングターミナル事業特別会計</v>
      </c>
      <c r="BH36" s="637"/>
      <c r="BI36" s="637"/>
      <c r="BJ36" s="637"/>
      <c r="BK36" s="637"/>
      <c r="BL36" s="637"/>
      <c r="BM36" s="637"/>
      <c r="BN36" s="637"/>
      <c r="BO36" s="637"/>
      <c r="BP36" s="637"/>
      <c r="BQ36" s="637"/>
      <c r="BR36" s="637"/>
      <c r="BS36" s="637"/>
      <c r="BT36" s="637"/>
      <c r="BU36" s="637"/>
      <c r="BV36" s="178"/>
      <c r="BW36" s="636">
        <f t="shared" si="2"/>
        <v>18</v>
      </c>
      <c r="BX36" s="636"/>
      <c r="BY36" s="637" t="str">
        <f>IF('各会計、関係団体の財政状況及び健全化判断比率'!B70="","",'各会計、関係団体の財政状況及び健全化判断比率'!B70)</f>
        <v>大分県後期高齢者医療広域連合（普通会計）</v>
      </c>
      <c r="BZ36" s="637"/>
      <c r="CA36" s="637"/>
      <c r="CB36" s="637"/>
      <c r="CC36" s="637"/>
      <c r="CD36" s="637"/>
      <c r="CE36" s="637"/>
      <c r="CF36" s="637"/>
      <c r="CG36" s="637"/>
      <c r="CH36" s="637"/>
      <c r="CI36" s="637"/>
      <c r="CJ36" s="637"/>
      <c r="CK36" s="637"/>
      <c r="CL36" s="637"/>
      <c r="CM36" s="637"/>
      <c r="CN36" s="178"/>
      <c r="CO36" s="636">
        <f t="shared" si="3"/>
        <v>22</v>
      </c>
      <c r="CP36" s="636"/>
      <c r="CQ36" s="637" t="str">
        <f>IF('各会計、関係団体の財政状況及び健全化判断比率'!BS9="","",'各会計、関係団体の財政状況及び健全化判断比率'!BS9)</f>
        <v>（有）西谷温泉</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6</v>
      </c>
      <c r="V37" s="636"/>
      <c r="W37" s="637" t="str">
        <f>IF('各会計、関係団体の財政状況及び健全化判断比率'!B31="","",'各会計、関係団体の財政状況及び健全化判断比率'!B31)</f>
        <v>介護保険事業特別会計（サービス事業勘定）</v>
      </c>
      <c r="X37" s="637"/>
      <c r="Y37" s="637"/>
      <c r="Z37" s="637"/>
      <c r="AA37" s="637"/>
      <c r="AB37" s="637"/>
      <c r="AC37" s="637"/>
      <c r="AD37" s="637"/>
      <c r="AE37" s="637"/>
      <c r="AF37" s="637"/>
      <c r="AG37" s="637"/>
      <c r="AH37" s="637"/>
      <c r="AI37" s="637"/>
      <c r="AJ37" s="637"/>
      <c r="AK37" s="637"/>
      <c r="AL37" s="178"/>
      <c r="AM37" s="636">
        <f t="shared" si="0"/>
        <v>11</v>
      </c>
      <c r="AN37" s="636"/>
      <c r="AO37" s="637" t="str">
        <f>IF('各会計、関係団体の財政状況及び健全化判断比率'!B36="","",'各会計、関係団体の財政状況及び健全化判断比率'!B36)</f>
        <v>病院事業会計</v>
      </c>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19</v>
      </c>
      <c r="BX37" s="636"/>
      <c r="BY37" s="637" t="str">
        <f>IF('各会計、関係団体の財政状況及び健全化判断比率'!B71="","",'各会計、関係団体の財政状況及び健全化判断比率'!B71)</f>
        <v>大分県後期高齢者医療広域連合（後期高齢者医療事業会計）</v>
      </c>
      <c r="BZ37" s="637"/>
      <c r="CA37" s="637"/>
      <c r="CB37" s="637"/>
      <c r="CC37" s="637"/>
      <c r="CD37" s="637"/>
      <c r="CE37" s="637"/>
      <c r="CF37" s="637"/>
      <c r="CG37" s="637"/>
      <c r="CH37" s="637"/>
      <c r="CI37" s="637"/>
      <c r="CJ37" s="637"/>
      <c r="CK37" s="637"/>
      <c r="CL37" s="637"/>
      <c r="CM37" s="637"/>
      <c r="CN37" s="178"/>
      <c r="CO37" s="636">
        <f t="shared" si="3"/>
        <v>23</v>
      </c>
      <c r="CP37" s="636"/>
      <c r="CQ37" s="637" t="str">
        <f>IF('各会計、関係団体の財政状況及び健全化判断比率'!BS10="","",'各会計、関係団体の財政状況及び健全化判断比率'!BS10)</f>
        <v>（社）農業公社やまくに</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f t="shared" si="4"/>
        <v>7</v>
      </c>
      <c r="V38" s="636"/>
      <c r="W38" s="637" t="str">
        <f>IF('各会計、関係団体の財政状況及び健全化判断比率'!B32="","",'各会計、関係団体の財政状況及び健全化判断比率'!B32)</f>
        <v>後期高齢者医療特別会計</v>
      </c>
      <c r="X38" s="637"/>
      <c r="Y38" s="637"/>
      <c r="Z38" s="637"/>
      <c r="AA38" s="637"/>
      <c r="AB38" s="637"/>
      <c r="AC38" s="637"/>
      <c r="AD38" s="637"/>
      <c r="AE38" s="637"/>
      <c r="AF38" s="637"/>
      <c r="AG38" s="637"/>
      <c r="AH38" s="637"/>
      <c r="AI38" s="637"/>
      <c r="AJ38" s="637"/>
      <c r="AK38" s="637"/>
      <c r="AL38" s="178"/>
      <c r="AM38" s="636">
        <f t="shared" si="0"/>
        <v>12</v>
      </c>
      <c r="AN38" s="636"/>
      <c r="AO38" s="637" t="str">
        <f>IF('各会計、関係団体の財政状況及び健全化判断比率'!B37="","",'各会計、関係団体の財政状況及び健全化判断比率'!B37)</f>
        <v>診療所事業会計</v>
      </c>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t="str">
        <f t="shared" si="2"/>
        <v/>
      </c>
      <c r="BX38" s="636"/>
      <c r="BY38" s="637" t="str">
        <f>IF('各会計、関係団体の財政状況及び健全化判断比率'!B72="","",'各会計、関係団体の財政状況及び健全化判断比率'!B72)</f>
        <v/>
      </c>
      <c r="BZ38" s="637"/>
      <c r="CA38" s="637"/>
      <c r="CB38" s="637"/>
      <c r="CC38" s="637"/>
      <c r="CD38" s="637"/>
      <c r="CE38" s="637"/>
      <c r="CF38" s="637"/>
      <c r="CG38" s="637"/>
      <c r="CH38" s="637"/>
      <c r="CI38" s="637"/>
      <c r="CJ38" s="637"/>
      <c r="CK38" s="637"/>
      <c r="CL38" s="637"/>
      <c r="CM38" s="637"/>
      <c r="CN38" s="178"/>
      <c r="CO38" s="636">
        <f t="shared" si="3"/>
        <v>24</v>
      </c>
      <c r="CP38" s="636"/>
      <c r="CQ38" s="637" t="str">
        <f>IF('各会計、関係団体の財政状況及び健全化判断比率'!BS11="","",'各会計、関係団体の財政状況及び健全化判断比率'!BS11)</f>
        <v>なかつ情報通信開発センター（株）</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t="str">
        <f t="shared" si="2"/>
        <v/>
      </c>
      <c r="BX39" s="636"/>
      <c r="BY39" s="637" t="str">
        <f>IF('各会計、関係団体の財政状況及び健全化判断比率'!B73="","",'各会計、関係団体の財政状況及び健全化判断比率'!B73)</f>
        <v/>
      </c>
      <c r="BZ39" s="637"/>
      <c r="CA39" s="637"/>
      <c r="CB39" s="637"/>
      <c r="CC39" s="637"/>
      <c r="CD39" s="637"/>
      <c r="CE39" s="637"/>
      <c r="CF39" s="637"/>
      <c r="CG39" s="637"/>
      <c r="CH39" s="637"/>
      <c r="CI39" s="637"/>
      <c r="CJ39" s="637"/>
      <c r="CK39" s="637"/>
      <c r="CL39" s="637"/>
      <c r="CM39" s="637"/>
      <c r="CN39" s="178"/>
      <c r="CO39" s="636">
        <f t="shared" si="3"/>
        <v>25</v>
      </c>
      <c r="CP39" s="636"/>
      <c r="CQ39" s="637" t="str">
        <f>IF('各会計、関係団体の財政状況及び健全化判断比率'!BS12="","",'各会計、関係団体の財政状況及び健全化判断比率'!BS12)</f>
        <v>（株）道の駅なかつ</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f t="shared" si="3"/>
        <v>26</v>
      </c>
      <c r="CP40" s="636"/>
      <c r="CQ40" s="637" t="str">
        <f>IF('各会計、関係団体の財政状況及び健全化判断比率'!BS13="","",'各会計、関係団体の財政状況及び健全化判断比率'!BS13)</f>
        <v>（株）農業生産法人やまくに</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39" t="s">
        <v>208</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209</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210</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211</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212</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213</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214</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656</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581</v>
      </c>
      <c r="G33" s="29" t="s">
        <v>582</v>
      </c>
      <c r="H33" s="29" t="s">
        <v>583</v>
      </c>
      <c r="I33" s="29" t="s">
        <v>584</v>
      </c>
      <c r="J33" s="30" t="s">
        <v>585</v>
      </c>
      <c r="K33" s="22"/>
      <c r="L33" s="22"/>
      <c r="M33" s="22"/>
      <c r="N33" s="22"/>
      <c r="O33" s="22"/>
      <c r="P33" s="22"/>
    </row>
    <row r="34" spans="1:16" ht="39" customHeight="1" x14ac:dyDescent="0.15">
      <c r="A34" s="22"/>
      <c r="B34" s="31"/>
      <c r="C34" s="1215" t="s">
        <v>590</v>
      </c>
      <c r="D34" s="1215"/>
      <c r="E34" s="1216"/>
      <c r="F34" s="32">
        <v>0.02</v>
      </c>
      <c r="G34" s="33">
        <v>0.04</v>
      </c>
      <c r="H34" s="33">
        <v>0.06</v>
      </c>
      <c r="I34" s="33">
        <v>0.01</v>
      </c>
      <c r="J34" s="34" t="s">
        <v>591</v>
      </c>
      <c r="K34" s="22"/>
      <c r="L34" s="22"/>
      <c r="M34" s="22"/>
      <c r="N34" s="22"/>
      <c r="O34" s="22"/>
      <c r="P34" s="22"/>
    </row>
    <row r="35" spans="1:16" ht="39" customHeight="1" x14ac:dyDescent="0.15">
      <c r="A35" s="22"/>
      <c r="B35" s="35"/>
      <c r="C35" s="1209" t="s">
        <v>592</v>
      </c>
      <c r="D35" s="1210"/>
      <c r="E35" s="1211"/>
      <c r="F35" s="36">
        <v>6.85</v>
      </c>
      <c r="G35" s="37">
        <v>5.87</v>
      </c>
      <c r="H35" s="37">
        <v>5.1100000000000003</v>
      </c>
      <c r="I35" s="37">
        <v>5.01</v>
      </c>
      <c r="J35" s="38">
        <v>10.36</v>
      </c>
      <c r="K35" s="22"/>
      <c r="L35" s="22"/>
      <c r="M35" s="22"/>
      <c r="N35" s="22"/>
      <c r="O35" s="22"/>
      <c r="P35" s="22"/>
    </row>
    <row r="36" spans="1:16" ht="39" customHeight="1" x14ac:dyDescent="0.15">
      <c r="A36" s="22"/>
      <c r="B36" s="35"/>
      <c r="C36" s="1209" t="s">
        <v>593</v>
      </c>
      <c r="D36" s="1210"/>
      <c r="E36" s="1211"/>
      <c r="F36" s="36">
        <v>17.260000000000002</v>
      </c>
      <c r="G36" s="37">
        <v>15.79</v>
      </c>
      <c r="H36" s="37">
        <v>16.95</v>
      </c>
      <c r="I36" s="37">
        <v>18.12</v>
      </c>
      <c r="J36" s="38">
        <v>9.15</v>
      </c>
      <c r="K36" s="22"/>
      <c r="L36" s="22"/>
      <c r="M36" s="22"/>
      <c r="N36" s="22"/>
      <c r="O36" s="22"/>
      <c r="P36" s="22"/>
    </row>
    <row r="37" spans="1:16" ht="39" customHeight="1" x14ac:dyDescent="0.15">
      <c r="A37" s="22"/>
      <c r="B37" s="35"/>
      <c r="C37" s="1209" t="s">
        <v>594</v>
      </c>
      <c r="D37" s="1210"/>
      <c r="E37" s="1211"/>
      <c r="F37" s="36">
        <v>5.8</v>
      </c>
      <c r="G37" s="37">
        <v>5.83</v>
      </c>
      <c r="H37" s="37">
        <v>6.26</v>
      </c>
      <c r="I37" s="37">
        <v>5.5</v>
      </c>
      <c r="J37" s="38">
        <v>5.68</v>
      </c>
      <c r="K37" s="22"/>
      <c r="L37" s="22"/>
      <c r="M37" s="22"/>
      <c r="N37" s="22"/>
      <c r="O37" s="22"/>
      <c r="P37" s="22"/>
    </row>
    <row r="38" spans="1:16" ht="39" customHeight="1" x14ac:dyDescent="0.15">
      <c r="A38" s="22"/>
      <c r="B38" s="35"/>
      <c r="C38" s="1209" t="s">
        <v>595</v>
      </c>
      <c r="D38" s="1210"/>
      <c r="E38" s="1211"/>
      <c r="F38" s="36" t="s">
        <v>540</v>
      </c>
      <c r="G38" s="37" t="s">
        <v>540</v>
      </c>
      <c r="H38" s="37">
        <v>0.64</v>
      </c>
      <c r="I38" s="37">
        <v>2.2799999999999998</v>
      </c>
      <c r="J38" s="38">
        <v>2.98</v>
      </c>
      <c r="K38" s="22"/>
      <c r="L38" s="22"/>
      <c r="M38" s="22"/>
      <c r="N38" s="22"/>
      <c r="O38" s="22"/>
      <c r="P38" s="22"/>
    </row>
    <row r="39" spans="1:16" ht="39" customHeight="1" x14ac:dyDescent="0.15">
      <c r="A39" s="22"/>
      <c r="B39" s="35"/>
      <c r="C39" s="1209" t="s">
        <v>596</v>
      </c>
      <c r="D39" s="1210"/>
      <c r="E39" s="1211"/>
      <c r="F39" s="36">
        <v>3.2</v>
      </c>
      <c r="G39" s="37">
        <v>2.58</v>
      </c>
      <c r="H39" s="37">
        <v>2.62</v>
      </c>
      <c r="I39" s="37">
        <v>2.7</v>
      </c>
      <c r="J39" s="38">
        <v>1.3</v>
      </c>
      <c r="K39" s="22"/>
      <c r="L39" s="22"/>
      <c r="M39" s="22"/>
      <c r="N39" s="22"/>
      <c r="O39" s="22"/>
      <c r="P39" s="22"/>
    </row>
    <row r="40" spans="1:16" ht="39" customHeight="1" x14ac:dyDescent="0.15">
      <c r="A40" s="22"/>
      <c r="B40" s="35"/>
      <c r="C40" s="1209" t="s">
        <v>597</v>
      </c>
      <c r="D40" s="1210"/>
      <c r="E40" s="1211"/>
      <c r="F40" s="36">
        <v>0.43</v>
      </c>
      <c r="G40" s="37">
        <v>0.63</v>
      </c>
      <c r="H40" s="37">
        <v>0.26</v>
      </c>
      <c r="I40" s="37">
        <v>0.26</v>
      </c>
      <c r="J40" s="38">
        <v>0.7</v>
      </c>
      <c r="K40" s="22"/>
      <c r="L40" s="22"/>
      <c r="M40" s="22"/>
      <c r="N40" s="22"/>
      <c r="O40" s="22"/>
      <c r="P40" s="22"/>
    </row>
    <row r="41" spans="1:16" ht="39" customHeight="1" x14ac:dyDescent="0.15">
      <c r="A41" s="22"/>
      <c r="B41" s="35"/>
      <c r="C41" s="1209" t="s">
        <v>598</v>
      </c>
      <c r="D41" s="1210"/>
      <c r="E41" s="1211"/>
      <c r="F41" s="36" t="s">
        <v>540</v>
      </c>
      <c r="G41" s="37" t="s">
        <v>540</v>
      </c>
      <c r="H41" s="37">
        <v>0</v>
      </c>
      <c r="I41" s="37">
        <v>0.19</v>
      </c>
      <c r="J41" s="38">
        <v>0.25</v>
      </c>
      <c r="K41" s="22"/>
      <c r="L41" s="22"/>
      <c r="M41" s="22"/>
      <c r="N41" s="22"/>
      <c r="O41" s="22"/>
      <c r="P41" s="22"/>
    </row>
    <row r="42" spans="1:16" ht="39" customHeight="1" x14ac:dyDescent="0.15">
      <c r="A42" s="22"/>
      <c r="B42" s="39"/>
      <c r="C42" s="1209" t="s">
        <v>599</v>
      </c>
      <c r="D42" s="1210"/>
      <c r="E42" s="1211"/>
      <c r="F42" s="36" t="s">
        <v>540</v>
      </c>
      <c r="G42" s="37" t="s">
        <v>540</v>
      </c>
      <c r="H42" s="37" t="s">
        <v>540</v>
      </c>
      <c r="I42" s="37" t="s">
        <v>540</v>
      </c>
      <c r="J42" s="38" t="s">
        <v>540</v>
      </c>
      <c r="K42" s="22"/>
      <c r="L42" s="22"/>
      <c r="M42" s="22"/>
      <c r="N42" s="22"/>
      <c r="O42" s="22"/>
      <c r="P42" s="22"/>
    </row>
    <row r="43" spans="1:16" ht="39" customHeight="1" thickBot="1" x14ac:dyDescent="0.2">
      <c r="A43" s="22"/>
      <c r="B43" s="40"/>
      <c r="C43" s="1212" t="s">
        <v>600</v>
      </c>
      <c r="D43" s="1213"/>
      <c r="E43" s="1214"/>
      <c r="F43" s="41">
        <v>0.4</v>
      </c>
      <c r="G43" s="42">
        <v>2.12</v>
      </c>
      <c r="H43" s="42">
        <v>0.18</v>
      </c>
      <c r="I43" s="42">
        <v>0.24</v>
      </c>
      <c r="J43" s="43">
        <v>0.16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8K7XHVHTnuAXCpGYkmHN+0MQW94Zc86aSdcJsUs8MRVMmTXPNhraYQleUaLPQWbYEYm1OOf/zuvqEZ+lKGkcfA==" saltValue="CtYN78M+z+QBVH80sqZa4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581</v>
      </c>
      <c r="L44" s="56" t="s">
        <v>582</v>
      </c>
      <c r="M44" s="56" t="s">
        <v>583</v>
      </c>
      <c r="N44" s="56" t="s">
        <v>584</v>
      </c>
      <c r="O44" s="57" t="s">
        <v>585</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5015</v>
      </c>
      <c r="L45" s="60">
        <v>5152</v>
      </c>
      <c r="M45" s="60">
        <v>5201</v>
      </c>
      <c r="N45" s="60">
        <v>5034</v>
      </c>
      <c r="O45" s="61">
        <v>4841</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540</v>
      </c>
      <c r="L46" s="64" t="s">
        <v>540</v>
      </c>
      <c r="M46" s="64" t="s">
        <v>540</v>
      </c>
      <c r="N46" s="64" t="s">
        <v>540</v>
      </c>
      <c r="O46" s="65" t="s">
        <v>540</v>
      </c>
      <c r="P46" s="48"/>
      <c r="Q46" s="48"/>
      <c r="R46" s="48"/>
      <c r="S46" s="48"/>
      <c r="T46" s="48"/>
      <c r="U46" s="48"/>
    </row>
    <row r="47" spans="1:21" ht="30.75" customHeight="1" x14ac:dyDescent="0.15">
      <c r="A47" s="48"/>
      <c r="B47" s="1219"/>
      <c r="C47" s="1220"/>
      <c r="D47" s="62"/>
      <c r="E47" s="1225" t="s">
        <v>14</v>
      </c>
      <c r="F47" s="1225"/>
      <c r="G47" s="1225"/>
      <c r="H47" s="1225"/>
      <c r="I47" s="1225"/>
      <c r="J47" s="1226"/>
      <c r="K47" s="63">
        <v>13</v>
      </c>
      <c r="L47" s="64" t="s">
        <v>540</v>
      </c>
      <c r="M47" s="64" t="s">
        <v>540</v>
      </c>
      <c r="N47" s="64" t="s">
        <v>540</v>
      </c>
      <c r="O47" s="65" t="s">
        <v>540</v>
      </c>
      <c r="P47" s="48"/>
      <c r="Q47" s="48"/>
      <c r="R47" s="48"/>
      <c r="S47" s="48"/>
      <c r="T47" s="48"/>
      <c r="U47" s="48"/>
    </row>
    <row r="48" spans="1:21" ht="30.75" customHeight="1" x14ac:dyDescent="0.15">
      <c r="A48" s="48"/>
      <c r="B48" s="1219"/>
      <c r="C48" s="1220"/>
      <c r="D48" s="62"/>
      <c r="E48" s="1225" t="s">
        <v>15</v>
      </c>
      <c r="F48" s="1225"/>
      <c r="G48" s="1225"/>
      <c r="H48" s="1225"/>
      <c r="I48" s="1225"/>
      <c r="J48" s="1226"/>
      <c r="K48" s="63">
        <v>1191</v>
      </c>
      <c r="L48" s="64">
        <v>1228</v>
      </c>
      <c r="M48" s="64">
        <v>1204</v>
      </c>
      <c r="N48" s="64">
        <v>1154</v>
      </c>
      <c r="O48" s="65">
        <v>1104</v>
      </c>
      <c r="P48" s="48"/>
      <c r="Q48" s="48"/>
      <c r="R48" s="48"/>
      <c r="S48" s="48"/>
      <c r="T48" s="48"/>
      <c r="U48" s="48"/>
    </row>
    <row r="49" spans="1:21" ht="30.75" customHeight="1" x14ac:dyDescent="0.15">
      <c r="A49" s="48"/>
      <c r="B49" s="1219"/>
      <c r="C49" s="1220"/>
      <c r="D49" s="62"/>
      <c r="E49" s="1225" t="s">
        <v>16</v>
      </c>
      <c r="F49" s="1225"/>
      <c r="G49" s="1225"/>
      <c r="H49" s="1225"/>
      <c r="I49" s="1225"/>
      <c r="J49" s="1226"/>
      <c r="K49" s="63" t="s">
        <v>540</v>
      </c>
      <c r="L49" s="64" t="s">
        <v>540</v>
      </c>
      <c r="M49" s="64" t="s">
        <v>540</v>
      </c>
      <c r="N49" s="64" t="s">
        <v>540</v>
      </c>
      <c r="O49" s="65" t="s">
        <v>540</v>
      </c>
      <c r="P49" s="48"/>
      <c r="Q49" s="48"/>
      <c r="R49" s="48"/>
      <c r="S49" s="48"/>
      <c r="T49" s="48"/>
      <c r="U49" s="48"/>
    </row>
    <row r="50" spans="1:21" ht="30.75" customHeight="1" x14ac:dyDescent="0.15">
      <c r="A50" s="48"/>
      <c r="B50" s="1219"/>
      <c r="C50" s="1220"/>
      <c r="D50" s="62"/>
      <c r="E50" s="1225" t="s">
        <v>17</v>
      </c>
      <c r="F50" s="1225"/>
      <c r="G50" s="1225"/>
      <c r="H50" s="1225"/>
      <c r="I50" s="1225"/>
      <c r="J50" s="1226"/>
      <c r="K50" s="63" t="s">
        <v>540</v>
      </c>
      <c r="L50" s="64" t="s">
        <v>540</v>
      </c>
      <c r="M50" s="64" t="s">
        <v>540</v>
      </c>
      <c r="N50" s="64" t="s">
        <v>540</v>
      </c>
      <c r="O50" s="65" t="s">
        <v>540</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540</v>
      </c>
      <c r="L51" s="64" t="s">
        <v>540</v>
      </c>
      <c r="M51" s="64" t="s">
        <v>540</v>
      </c>
      <c r="N51" s="64" t="s">
        <v>540</v>
      </c>
      <c r="O51" s="65" t="s">
        <v>540</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5202</v>
      </c>
      <c r="L52" s="64">
        <v>5199</v>
      </c>
      <c r="M52" s="64">
        <v>5155</v>
      </c>
      <c r="N52" s="64">
        <v>5003</v>
      </c>
      <c r="O52" s="65">
        <v>4885</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1017</v>
      </c>
      <c r="L53" s="69">
        <v>1181</v>
      </c>
      <c r="M53" s="69">
        <v>1250</v>
      </c>
      <c r="N53" s="69">
        <v>1185</v>
      </c>
      <c r="O53" s="70">
        <v>1060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601</v>
      </c>
      <c r="P55" s="48"/>
      <c r="Q55" s="48"/>
      <c r="R55" s="48"/>
      <c r="S55" s="48"/>
      <c r="T55" s="48"/>
      <c r="U55" s="48"/>
    </row>
    <row r="56" spans="1:21" ht="31.5" customHeight="1" thickBot="1" x14ac:dyDescent="0.2">
      <c r="A56" s="48"/>
      <c r="B56" s="76"/>
      <c r="C56" s="77"/>
      <c r="D56" s="77"/>
      <c r="E56" s="78"/>
      <c r="F56" s="78"/>
      <c r="G56" s="78"/>
      <c r="H56" s="78"/>
      <c r="I56" s="78"/>
      <c r="J56" s="79" t="s">
        <v>2</v>
      </c>
      <c r="K56" s="80" t="s">
        <v>602</v>
      </c>
      <c r="L56" s="81" t="s">
        <v>603</v>
      </c>
      <c r="M56" s="81" t="s">
        <v>604</v>
      </c>
      <c r="N56" s="81" t="s">
        <v>605</v>
      </c>
      <c r="O56" s="82" t="s">
        <v>606</v>
      </c>
      <c r="P56" s="48"/>
      <c r="Q56" s="48"/>
      <c r="R56" s="48"/>
      <c r="S56" s="48"/>
      <c r="T56" s="48"/>
      <c r="U56" s="48"/>
    </row>
    <row r="57" spans="1:21" ht="31.5" customHeight="1" x14ac:dyDescent="0.15">
      <c r="B57" s="1233" t="s">
        <v>25</v>
      </c>
      <c r="C57" s="1234"/>
      <c r="D57" s="1237" t="s">
        <v>26</v>
      </c>
      <c r="E57" s="1238"/>
      <c r="F57" s="1238"/>
      <c r="G57" s="1238"/>
      <c r="H57" s="1238"/>
      <c r="I57" s="1238"/>
      <c r="J57" s="1239"/>
      <c r="K57" s="83">
        <v>401</v>
      </c>
      <c r="L57" s="84">
        <v>0</v>
      </c>
      <c r="M57" s="84">
        <v>0</v>
      </c>
      <c r="N57" s="84">
        <v>0</v>
      </c>
      <c r="O57" s="85">
        <v>0</v>
      </c>
    </row>
    <row r="58" spans="1:21" ht="31.5" customHeight="1" thickBot="1" x14ac:dyDescent="0.2">
      <c r="B58" s="1235"/>
      <c r="C58" s="1236"/>
      <c r="D58" s="1240" t="s">
        <v>27</v>
      </c>
      <c r="E58" s="1241"/>
      <c r="F58" s="1241"/>
      <c r="G58" s="1241"/>
      <c r="H58" s="1241"/>
      <c r="I58" s="1241"/>
      <c r="J58" s="1242"/>
      <c r="K58" s="86">
        <v>53</v>
      </c>
      <c r="L58" s="87">
        <v>0</v>
      </c>
      <c r="M58" s="87">
        <v>0</v>
      </c>
      <c r="N58" s="87">
        <v>0</v>
      </c>
      <c r="O58" s="88">
        <v>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kHKS/HhiN9QwfFZR14H1rWinVk6KawEXYHVI4Vp3FJ34e4AbR+LuR3Bpjzupx0Ibl9RCOv5nx+8GDUFS5wp1Q==" saltValue="dIV1YKZMNsmZQ44jp1RDM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581</v>
      </c>
      <c r="J40" s="100" t="s">
        <v>582</v>
      </c>
      <c r="K40" s="100" t="s">
        <v>583</v>
      </c>
      <c r="L40" s="100" t="s">
        <v>584</v>
      </c>
      <c r="M40" s="101" t="s">
        <v>585</v>
      </c>
    </row>
    <row r="41" spans="2:13" ht="27.75" customHeight="1" x14ac:dyDescent="0.15">
      <c r="B41" s="1243" t="s">
        <v>30</v>
      </c>
      <c r="C41" s="1244"/>
      <c r="D41" s="102"/>
      <c r="E41" s="1249" t="s">
        <v>31</v>
      </c>
      <c r="F41" s="1249"/>
      <c r="G41" s="1249"/>
      <c r="H41" s="1250"/>
      <c r="I41" s="351">
        <v>42489</v>
      </c>
      <c r="J41" s="352">
        <v>41731</v>
      </c>
      <c r="K41" s="352">
        <v>40751</v>
      </c>
      <c r="L41" s="352">
        <v>40312</v>
      </c>
      <c r="M41" s="353">
        <v>39743</v>
      </c>
    </row>
    <row r="42" spans="2:13" ht="27.75" customHeight="1" x14ac:dyDescent="0.15">
      <c r="B42" s="1245"/>
      <c r="C42" s="1246"/>
      <c r="D42" s="103"/>
      <c r="E42" s="1251" t="s">
        <v>32</v>
      </c>
      <c r="F42" s="1251"/>
      <c r="G42" s="1251"/>
      <c r="H42" s="1252"/>
      <c r="I42" s="354">
        <v>391</v>
      </c>
      <c r="J42" s="355">
        <v>392</v>
      </c>
      <c r="K42" s="355">
        <v>393</v>
      </c>
      <c r="L42" s="355">
        <v>394</v>
      </c>
      <c r="M42" s="356">
        <v>395</v>
      </c>
    </row>
    <row r="43" spans="2:13" ht="27.75" customHeight="1" x14ac:dyDescent="0.15">
      <c r="B43" s="1245"/>
      <c r="C43" s="1246"/>
      <c r="D43" s="103"/>
      <c r="E43" s="1251" t="s">
        <v>33</v>
      </c>
      <c r="F43" s="1251"/>
      <c r="G43" s="1251"/>
      <c r="H43" s="1252"/>
      <c r="I43" s="354">
        <v>14048</v>
      </c>
      <c r="J43" s="355">
        <v>14067</v>
      </c>
      <c r="K43" s="355">
        <v>13677</v>
      </c>
      <c r="L43" s="355">
        <v>13677</v>
      </c>
      <c r="M43" s="356">
        <v>13737</v>
      </c>
    </row>
    <row r="44" spans="2:13" ht="27.75" customHeight="1" x14ac:dyDescent="0.15">
      <c r="B44" s="1245"/>
      <c r="C44" s="1246"/>
      <c r="D44" s="103"/>
      <c r="E44" s="1251" t="s">
        <v>34</v>
      </c>
      <c r="F44" s="1251"/>
      <c r="G44" s="1251"/>
      <c r="H44" s="1252"/>
      <c r="I44" s="354" t="s">
        <v>540</v>
      </c>
      <c r="J44" s="355" t="s">
        <v>540</v>
      </c>
      <c r="K44" s="355" t="s">
        <v>540</v>
      </c>
      <c r="L44" s="355" t="s">
        <v>540</v>
      </c>
      <c r="M44" s="356" t="s">
        <v>540</v>
      </c>
    </row>
    <row r="45" spans="2:13" ht="27.75" customHeight="1" x14ac:dyDescent="0.15">
      <c r="B45" s="1245"/>
      <c r="C45" s="1246"/>
      <c r="D45" s="103"/>
      <c r="E45" s="1251" t="s">
        <v>35</v>
      </c>
      <c r="F45" s="1251"/>
      <c r="G45" s="1251"/>
      <c r="H45" s="1252"/>
      <c r="I45" s="354">
        <v>6297</v>
      </c>
      <c r="J45" s="355">
        <v>5897</v>
      </c>
      <c r="K45" s="355">
        <v>5340</v>
      </c>
      <c r="L45" s="355">
        <v>5183</v>
      </c>
      <c r="M45" s="356">
        <v>5048</v>
      </c>
    </row>
    <row r="46" spans="2:13" ht="27.75" customHeight="1" x14ac:dyDescent="0.15">
      <c r="B46" s="1245"/>
      <c r="C46" s="1246"/>
      <c r="D46" s="104"/>
      <c r="E46" s="1251" t="s">
        <v>36</v>
      </c>
      <c r="F46" s="1251"/>
      <c r="G46" s="1251"/>
      <c r="H46" s="1252"/>
      <c r="I46" s="354">
        <v>257</v>
      </c>
      <c r="J46" s="355">
        <v>245</v>
      </c>
      <c r="K46" s="355">
        <v>246</v>
      </c>
      <c r="L46" s="355">
        <v>239</v>
      </c>
      <c r="M46" s="356">
        <v>272</v>
      </c>
    </row>
    <row r="47" spans="2:13" ht="27.75" customHeight="1" x14ac:dyDescent="0.15">
      <c r="B47" s="1245"/>
      <c r="C47" s="1246"/>
      <c r="D47" s="105"/>
      <c r="E47" s="1253" t="s">
        <v>37</v>
      </c>
      <c r="F47" s="1254"/>
      <c r="G47" s="1254"/>
      <c r="H47" s="1255"/>
      <c r="I47" s="354" t="s">
        <v>540</v>
      </c>
      <c r="J47" s="355" t="s">
        <v>540</v>
      </c>
      <c r="K47" s="355" t="s">
        <v>540</v>
      </c>
      <c r="L47" s="355" t="s">
        <v>540</v>
      </c>
      <c r="M47" s="356" t="s">
        <v>540</v>
      </c>
    </row>
    <row r="48" spans="2:13" ht="27.75" customHeight="1" x14ac:dyDescent="0.15">
      <c r="B48" s="1245"/>
      <c r="C48" s="1246"/>
      <c r="D48" s="103"/>
      <c r="E48" s="1251" t="s">
        <v>38</v>
      </c>
      <c r="F48" s="1251"/>
      <c r="G48" s="1251"/>
      <c r="H48" s="1252"/>
      <c r="I48" s="354" t="s">
        <v>540</v>
      </c>
      <c r="J48" s="355" t="s">
        <v>540</v>
      </c>
      <c r="K48" s="355" t="s">
        <v>540</v>
      </c>
      <c r="L48" s="355" t="s">
        <v>540</v>
      </c>
      <c r="M48" s="356" t="s">
        <v>540</v>
      </c>
    </row>
    <row r="49" spans="2:13" ht="27.75" customHeight="1" x14ac:dyDescent="0.15">
      <c r="B49" s="1247"/>
      <c r="C49" s="1248"/>
      <c r="D49" s="103"/>
      <c r="E49" s="1251" t="s">
        <v>39</v>
      </c>
      <c r="F49" s="1251"/>
      <c r="G49" s="1251"/>
      <c r="H49" s="1252"/>
      <c r="I49" s="354" t="s">
        <v>540</v>
      </c>
      <c r="J49" s="355" t="s">
        <v>540</v>
      </c>
      <c r="K49" s="355" t="s">
        <v>540</v>
      </c>
      <c r="L49" s="355" t="s">
        <v>540</v>
      </c>
      <c r="M49" s="356" t="s">
        <v>540</v>
      </c>
    </row>
    <row r="50" spans="2:13" ht="27.75" customHeight="1" x14ac:dyDescent="0.15">
      <c r="B50" s="1256" t="s">
        <v>40</v>
      </c>
      <c r="C50" s="1257"/>
      <c r="D50" s="106"/>
      <c r="E50" s="1251" t="s">
        <v>41</v>
      </c>
      <c r="F50" s="1251"/>
      <c r="G50" s="1251"/>
      <c r="H50" s="1252"/>
      <c r="I50" s="354">
        <v>8707</v>
      </c>
      <c r="J50" s="355">
        <v>9156</v>
      </c>
      <c r="K50" s="355">
        <v>8451</v>
      </c>
      <c r="L50" s="355">
        <v>8319</v>
      </c>
      <c r="M50" s="356">
        <v>9711</v>
      </c>
    </row>
    <row r="51" spans="2:13" ht="27.75" customHeight="1" x14ac:dyDescent="0.15">
      <c r="B51" s="1245"/>
      <c r="C51" s="1246"/>
      <c r="D51" s="103"/>
      <c r="E51" s="1251" t="s">
        <v>42</v>
      </c>
      <c r="F51" s="1251"/>
      <c r="G51" s="1251"/>
      <c r="H51" s="1252"/>
      <c r="I51" s="354">
        <v>6052</v>
      </c>
      <c r="J51" s="355">
        <v>5731</v>
      </c>
      <c r="K51" s="355">
        <v>5653</v>
      </c>
      <c r="L51" s="355">
        <v>5773</v>
      </c>
      <c r="M51" s="356">
        <v>5478</v>
      </c>
    </row>
    <row r="52" spans="2:13" ht="27.75" customHeight="1" x14ac:dyDescent="0.15">
      <c r="B52" s="1247"/>
      <c r="C52" s="1248"/>
      <c r="D52" s="103"/>
      <c r="E52" s="1251" t="s">
        <v>43</v>
      </c>
      <c r="F52" s="1251"/>
      <c r="G52" s="1251"/>
      <c r="H52" s="1252"/>
      <c r="I52" s="354">
        <v>42397</v>
      </c>
      <c r="J52" s="355">
        <v>40532</v>
      </c>
      <c r="K52" s="355">
        <v>38782</v>
      </c>
      <c r="L52" s="355">
        <v>37614</v>
      </c>
      <c r="M52" s="356">
        <v>36361</v>
      </c>
    </row>
    <row r="53" spans="2:13" ht="27.75" customHeight="1" thickBot="1" x14ac:dyDescent="0.2">
      <c r="B53" s="1258" t="s">
        <v>44</v>
      </c>
      <c r="C53" s="1259"/>
      <c r="D53" s="107"/>
      <c r="E53" s="1260" t="s">
        <v>45</v>
      </c>
      <c r="F53" s="1260"/>
      <c r="G53" s="1260"/>
      <c r="H53" s="1261"/>
      <c r="I53" s="357">
        <v>6327</v>
      </c>
      <c r="J53" s="358">
        <v>6914</v>
      </c>
      <c r="K53" s="358">
        <v>7520</v>
      </c>
      <c r="L53" s="358">
        <v>8098</v>
      </c>
      <c r="M53" s="359">
        <v>7647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phz3JgefgX/TsP8BkSPfDsiCiMPU9p/N8U86CResxQNvx9prV8+WXsM+s2oRzoP5UhSJKEp5idF9QyIf6CP3JQ==" saltValue="WollZzSEFdAWOlPr1hOq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583</v>
      </c>
      <c r="G54" s="116" t="s">
        <v>584</v>
      </c>
      <c r="H54" s="117" t="s">
        <v>585</v>
      </c>
    </row>
    <row r="55" spans="2:8" ht="52.5" customHeight="1" x14ac:dyDescent="0.15">
      <c r="B55" s="118"/>
      <c r="C55" s="1270" t="s">
        <v>48</v>
      </c>
      <c r="D55" s="1270"/>
      <c r="E55" s="1271"/>
      <c r="F55" s="119">
        <v>3495</v>
      </c>
      <c r="G55" s="119">
        <v>3156</v>
      </c>
      <c r="H55" s="120">
        <v>3609</v>
      </c>
    </row>
    <row r="56" spans="2:8" ht="52.5" customHeight="1" x14ac:dyDescent="0.15">
      <c r="B56" s="121"/>
      <c r="C56" s="1272" t="s">
        <v>49</v>
      </c>
      <c r="D56" s="1272"/>
      <c r="E56" s="1273"/>
      <c r="F56" s="122">
        <v>928</v>
      </c>
      <c r="G56" s="122">
        <v>900</v>
      </c>
      <c r="H56" s="123">
        <v>1071</v>
      </c>
    </row>
    <row r="57" spans="2:8" ht="53.25" customHeight="1" x14ac:dyDescent="0.15">
      <c r="B57" s="121"/>
      <c r="C57" s="1274" t="s">
        <v>50</v>
      </c>
      <c r="D57" s="1274"/>
      <c r="E57" s="1275"/>
      <c r="F57" s="124">
        <v>4956</v>
      </c>
      <c r="G57" s="124">
        <v>4686</v>
      </c>
      <c r="H57" s="125">
        <v>4607</v>
      </c>
    </row>
    <row r="58" spans="2:8" ht="45.75" customHeight="1" x14ac:dyDescent="0.15">
      <c r="B58" s="126"/>
      <c r="C58" s="1262" t="s">
        <v>640</v>
      </c>
      <c r="D58" s="1263"/>
      <c r="E58" s="1264"/>
      <c r="F58" s="127">
        <v>2251</v>
      </c>
      <c r="G58" s="127">
        <v>1721</v>
      </c>
      <c r="H58" s="128">
        <v>1421</v>
      </c>
    </row>
    <row r="59" spans="2:8" ht="45.75" customHeight="1" x14ac:dyDescent="0.15">
      <c r="B59" s="126"/>
      <c r="C59" s="1262" t="s">
        <v>641</v>
      </c>
      <c r="D59" s="1263"/>
      <c r="E59" s="1264"/>
      <c r="F59" s="127">
        <v>1155</v>
      </c>
      <c r="G59" s="127">
        <v>1155</v>
      </c>
      <c r="H59" s="128">
        <v>1155</v>
      </c>
    </row>
    <row r="60" spans="2:8" ht="45.75" customHeight="1" x14ac:dyDescent="0.15">
      <c r="B60" s="126"/>
      <c r="C60" s="1262" t="s">
        <v>642</v>
      </c>
      <c r="D60" s="1263"/>
      <c r="E60" s="1264"/>
      <c r="F60" s="127">
        <v>948</v>
      </c>
      <c r="G60" s="127">
        <v>948</v>
      </c>
      <c r="H60" s="128">
        <v>948</v>
      </c>
    </row>
    <row r="61" spans="2:8" ht="45.75" customHeight="1" x14ac:dyDescent="0.15">
      <c r="B61" s="126"/>
      <c r="C61" s="1262" t="s">
        <v>643</v>
      </c>
      <c r="D61" s="1263"/>
      <c r="E61" s="1264"/>
      <c r="F61" s="127">
        <v>149</v>
      </c>
      <c r="G61" s="127">
        <v>212</v>
      </c>
      <c r="H61" s="128">
        <v>439</v>
      </c>
    </row>
    <row r="62" spans="2:8" ht="45.75" customHeight="1" thickBot="1" x14ac:dyDescent="0.2">
      <c r="B62" s="129"/>
      <c r="C62" s="1265" t="s">
        <v>644</v>
      </c>
      <c r="D62" s="1266"/>
      <c r="E62" s="1267"/>
      <c r="F62" s="130">
        <v>146</v>
      </c>
      <c r="G62" s="130">
        <v>140</v>
      </c>
      <c r="H62" s="131">
        <v>134</v>
      </c>
    </row>
    <row r="63" spans="2:8" ht="52.5" customHeight="1" thickBot="1" x14ac:dyDescent="0.2">
      <c r="B63" s="132"/>
      <c r="C63" s="1268" t="s">
        <v>51</v>
      </c>
      <c r="D63" s="1268"/>
      <c r="E63" s="1269"/>
      <c r="F63" s="133">
        <v>9379</v>
      </c>
      <c r="G63" s="133">
        <v>8743</v>
      </c>
      <c r="H63" s="134">
        <v>9287</v>
      </c>
    </row>
    <row r="64" spans="2:8" x14ac:dyDescent="0.15"/>
  </sheetData>
  <sheetProtection algorithmName="SHA-512" hashValue="hqCcYTpENp2Etv7IQZ0v1NVTOn/8YMgot8qiKu9/ekXLKj35gsOX56qGAv1N4rMTozXMb602Nah7Yz0sLDgpSQ==" saltValue="CmSvaBfg/vbGL4XS0uyy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667</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668</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76" t="s">
        <v>669</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670</v>
      </c>
    </row>
    <row r="50" spans="1:109" x14ac:dyDescent="0.15">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581</v>
      </c>
      <c r="BQ50" s="1289"/>
      <c r="BR50" s="1289"/>
      <c r="BS50" s="1289"/>
      <c r="BT50" s="1289"/>
      <c r="BU50" s="1289"/>
      <c r="BV50" s="1289"/>
      <c r="BW50" s="1289"/>
      <c r="BX50" s="1289" t="s">
        <v>582</v>
      </c>
      <c r="BY50" s="1289"/>
      <c r="BZ50" s="1289"/>
      <c r="CA50" s="1289"/>
      <c r="CB50" s="1289"/>
      <c r="CC50" s="1289"/>
      <c r="CD50" s="1289"/>
      <c r="CE50" s="1289"/>
      <c r="CF50" s="1289" t="s">
        <v>583</v>
      </c>
      <c r="CG50" s="1289"/>
      <c r="CH50" s="1289"/>
      <c r="CI50" s="1289"/>
      <c r="CJ50" s="1289"/>
      <c r="CK50" s="1289"/>
      <c r="CL50" s="1289"/>
      <c r="CM50" s="1289"/>
      <c r="CN50" s="1289" t="s">
        <v>584</v>
      </c>
      <c r="CO50" s="1289"/>
      <c r="CP50" s="1289"/>
      <c r="CQ50" s="1289"/>
      <c r="CR50" s="1289"/>
      <c r="CS50" s="1289"/>
      <c r="CT50" s="1289"/>
      <c r="CU50" s="1289"/>
      <c r="CV50" s="1289" t="s">
        <v>585</v>
      </c>
      <c r="CW50" s="1289"/>
      <c r="CX50" s="1289"/>
      <c r="CY50" s="1289"/>
      <c r="CZ50" s="1289"/>
      <c r="DA50" s="1289"/>
      <c r="DB50" s="1289"/>
      <c r="DC50" s="1289"/>
    </row>
    <row r="51" spans="1:109" ht="13.5" customHeight="1" x14ac:dyDescent="0.15">
      <c r="B51" s="375"/>
      <c r="G51" s="1295"/>
      <c r="H51" s="1295"/>
      <c r="I51" s="1293"/>
      <c r="J51" s="1293"/>
      <c r="K51" s="1291"/>
      <c r="L51" s="1291"/>
      <c r="M51" s="1291"/>
      <c r="N51" s="1291"/>
      <c r="AM51" s="384"/>
      <c r="AN51" s="1292" t="s">
        <v>671</v>
      </c>
      <c r="AO51" s="1292"/>
      <c r="AP51" s="1292"/>
      <c r="AQ51" s="1292"/>
      <c r="AR51" s="1292"/>
      <c r="AS51" s="1292"/>
      <c r="AT51" s="1292"/>
      <c r="AU51" s="1292"/>
      <c r="AV51" s="1292"/>
      <c r="AW51" s="1292"/>
      <c r="AX51" s="1292"/>
      <c r="AY51" s="1292"/>
      <c r="AZ51" s="1292"/>
      <c r="BA51" s="1292"/>
      <c r="BB51" s="1292" t="s">
        <v>672</v>
      </c>
      <c r="BC51" s="1292"/>
      <c r="BD51" s="1292"/>
      <c r="BE51" s="1292"/>
      <c r="BF51" s="1292"/>
      <c r="BG51" s="1292"/>
      <c r="BH51" s="1292"/>
      <c r="BI51" s="1292"/>
      <c r="BJ51" s="1292"/>
      <c r="BK51" s="1292"/>
      <c r="BL51" s="1292"/>
      <c r="BM51" s="1292"/>
      <c r="BN51" s="1292"/>
      <c r="BO51" s="1292"/>
      <c r="BP51" s="1290">
        <v>33.700000000000003</v>
      </c>
      <c r="BQ51" s="1290"/>
      <c r="BR51" s="1290"/>
      <c r="BS51" s="1290"/>
      <c r="BT51" s="1290"/>
      <c r="BU51" s="1290"/>
      <c r="BV51" s="1290"/>
      <c r="BW51" s="1290"/>
      <c r="BX51" s="1290">
        <v>36.9</v>
      </c>
      <c r="BY51" s="1290"/>
      <c r="BZ51" s="1290"/>
      <c r="CA51" s="1290"/>
      <c r="CB51" s="1290"/>
      <c r="CC51" s="1290"/>
      <c r="CD51" s="1290"/>
      <c r="CE51" s="1290"/>
      <c r="CF51" s="1290">
        <v>39.9</v>
      </c>
      <c r="CG51" s="1290"/>
      <c r="CH51" s="1290"/>
      <c r="CI51" s="1290"/>
      <c r="CJ51" s="1290"/>
      <c r="CK51" s="1290"/>
      <c r="CL51" s="1290"/>
      <c r="CM51" s="1290"/>
      <c r="CN51" s="1290">
        <v>41.9</v>
      </c>
      <c r="CO51" s="1290"/>
      <c r="CP51" s="1290"/>
      <c r="CQ51" s="1290"/>
      <c r="CR51" s="1290"/>
      <c r="CS51" s="1290"/>
      <c r="CT51" s="1290"/>
      <c r="CU51" s="1290"/>
      <c r="CV51" s="1290">
        <v>37.5</v>
      </c>
      <c r="CW51" s="1290"/>
      <c r="CX51" s="1290"/>
      <c r="CY51" s="1290"/>
      <c r="CZ51" s="1290"/>
      <c r="DA51" s="1290"/>
      <c r="DB51" s="1290"/>
      <c r="DC51" s="1290"/>
    </row>
    <row r="52" spans="1:109" x14ac:dyDescent="0.15">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673</v>
      </c>
      <c r="BC53" s="1292"/>
      <c r="BD53" s="1292"/>
      <c r="BE53" s="1292"/>
      <c r="BF53" s="1292"/>
      <c r="BG53" s="1292"/>
      <c r="BH53" s="1292"/>
      <c r="BI53" s="1292"/>
      <c r="BJ53" s="1292"/>
      <c r="BK53" s="1292"/>
      <c r="BL53" s="1292"/>
      <c r="BM53" s="1292"/>
      <c r="BN53" s="1292"/>
      <c r="BO53" s="1292"/>
      <c r="BP53" s="1290">
        <v>60.4</v>
      </c>
      <c r="BQ53" s="1290"/>
      <c r="BR53" s="1290"/>
      <c r="BS53" s="1290"/>
      <c r="BT53" s="1290"/>
      <c r="BU53" s="1290"/>
      <c r="BV53" s="1290"/>
      <c r="BW53" s="1290"/>
      <c r="BX53" s="1290">
        <v>61.4</v>
      </c>
      <c r="BY53" s="1290"/>
      <c r="BZ53" s="1290"/>
      <c r="CA53" s="1290"/>
      <c r="CB53" s="1290"/>
      <c r="CC53" s="1290"/>
      <c r="CD53" s="1290"/>
      <c r="CE53" s="1290"/>
      <c r="CF53" s="1290">
        <v>61.8</v>
      </c>
      <c r="CG53" s="1290"/>
      <c r="CH53" s="1290"/>
      <c r="CI53" s="1290"/>
      <c r="CJ53" s="1290"/>
      <c r="CK53" s="1290"/>
      <c r="CL53" s="1290"/>
      <c r="CM53" s="1290"/>
      <c r="CN53" s="1290">
        <v>62.8</v>
      </c>
      <c r="CO53" s="1290"/>
      <c r="CP53" s="1290"/>
      <c r="CQ53" s="1290"/>
      <c r="CR53" s="1290"/>
      <c r="CS53" s="1290"/>
      <c r="CT53" s="1290"/>
      <c r="CU53" s="1290"/>
      <c r="CV53" s="1290">
        <v>63.9</v>
      </c>
      <c r="CW53" s="1290"/>
      <c r="CX53" s="1290"/>
      <c r="CY53" s="1290"/>
      <c r="CZ53" s="1290"/>
      <c r="DA53" s="1290"/>
      <c r="DB53" s="1290"/>
      <c r="DC53" s="1290"/>
    </row>
    <row r="54" spans="1:109" x14ac:dyDescent="0.15">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3"/>
      <c r="B55" s="375"/>
      <c r="G55" s="1285"/>
      <c r="H55" s="1285"/>
      <c r="I55" s="1285"/>
      <c r="J55" s="1285"/>
      <c r="K55" s="1291"/>
      <c r="L55" s="1291"/>
      <c r="M55" s="1291"/>
      <c r="N55" s="1291"/>
      <c r="AN55" s="1289" t="s">
        <v>674</v>
      </c>
      <c r="AO55" s="1289"/>
      <c r="AP55" s="1289"/>
      <c r="AQ55" s="1289"/>
      <c r="AR55" s="1289"/>
      <c r="AS55" s="1289"/>
      <c r="AT55" s="1289"/>
      <c r="AU55" s="1289"/>
      <c r="AV55" s="1289"/>
      <c r="AW55" s="1289"/>
      <c r="AX55" s="1289"/>
      <c r="AY55" s="1289"/>
      <c r="AZ55" s="1289"/>
      <c r="BA55" s="1289"/>
      <c r="BB55" s="1292" t="s">
        <v>672</v>
      </c>
      <c r="BC55" s="1292"/>
      <c r="BD55" s="1292"/>
      <c r="BE55" s="1292"/>
      <c r="BF55" s="1292"/>
      <c r="BG55" s="1292"/>
      <c r="BH55" s="1292"/>
      <c r="BI55" s="1292"/>
      <c r="BJ55" s="1292"/>
      <c r="BK55" s="1292"/>
      <c r="BL55" s="1292"/>
      <c r="BM55" s="1292"/>
      <c r="BN55" s="1292"/>
      <c r="BO55" s="1292"/>
      <c r="BP55" s="1290">
        <v>30.2</v>
      </c>
      <c r="BQ55" s="1290"/>
      <c r="BR55" s="1290"/>
      <c r="BS55" s="1290"/>
      <c r="BT55" s="1290"/>
      <c r="BU55" s="1290"/>
      <c r="BV55" s="1290"/>
      <c r="BW55" s="1290"/>
      <c r="BX55" s="1290">
        <v>25.4</v>
      </c>
      <c r="BY55" s="1290"/>
      <c r="BZ55" s="1290"/>
      <c r="CA55" s="1290"/>
      <c r="CB55" s="1290"/>
      <c r="CC55" s="1290"/>
      <c r="CD55" s="1290"/>
      <c r="CE55" s="1290"/>
      <c r="CF55" s="1290">
        <v>23</v>
      </c>
      <c r="CG55" s="1290"/>
      <c r="CH55" s="1290"/>
      <c r="CI55" s="1290"/>
      <c r="CJ55" s="1290"/>
      <c r="CK55" s="1290"/>
      <c r="CL55" s="1290"/>
      <c r="CM55" s="1290"/>
      <c r="CN55" s="1290">
        <v>28</v>
      </c>
      <c r="CO55" s="1290"/>
      <c r="CP55" s="1290"/>
      <c r="CQ55" s="1290"/>
      <c r="CR55" s="1290"/>
      <c r="CS55" s="1290"/>
      <c r="CT55" s="1290"/>
      <c r="CU55" s="1290"/>
      <c r="CV55" s="1290">
        <v>18</v>
      </c>
      <c r="CW55" s="1290"/>
      <c r="CX55" s="1290"/>
      <c r="CY55" s="1290"/>
      <c r="CZ55" s="1290"/>
      <c r="DA55" s="1290"/>
      <c r="DB55" s="1290"/>
      <c r="DC55" s="1290"/>
    </row>
    <row r="56" spans="1:109" x14ac:dyDescent="0.15">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x14ac:dyDescent="0.15">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673</v>
      </c>
      <c r="BC57" s="1292"/>
      <c r="BD57" s="1292"/>
      <c r="BE57" s="1292"/>
      <c r="BF57" s="1292"/>
      <c r="BG57" s="1292"/>
      <c r="BH57" s="1292"/>
      <c r="BI57" s="1292"/>
      <c r="BJ57" s="1292"/>
      <c r="BK57" s="1292"/>
      <c r="BL57" s="1292"/>
      <c r="BM57" s="1292"/>
      <c r="BN57" s="1292"/>
      <c r="BO57" s="1292"/>
      <c r="BP57" s="1290">
        <v>58.9</v>
      </c>
      <c r="BQ57" s="1290"/>
      <c r="BR57" s="1290"/>
      <c r="BS57" s="1290"/>
      <c r="BT57" s="1290"/>
      <c r="BU57" s="1290"/>
      <c r="BV57" s="1290"/>
      <c r="BW57" s="1290"/>
      <c r="BX57" s="1290">
        <v>60</v>
      </c>
      <c r="BY57" s="1290"/>
      <c r="BZ57" s="1290"/>
      <c r="CA57" s="1290"/>
      <c r="CB57" s="1290"/>
      <c r="CC57" s="1290"/>
      <c r="CD57" s="1290"/>
      <c r="CE57" s="1290"/>
      <c r="CF57" s="1290">
        <v>60.6</v>
      </c>
      <c r="CG57" s="1290"/>
      <c r="CH57" s="1290"/>
      <c r="CI57" s="1290"/>
      <c r="CJ57" s="1290"/>
      <c r="CK57" s="1290"/>
      <c r="CL57" s="1290"/>
      <c r="CM57" s="1290"/>
      <c r="CN57" s="1290">
        <v>62.3</v>
      </c>
      <c r="CO57" s="1290"/>
      <c r="CP57" s="1290"/>
      <c r="CQ57" s="1290"/>
      <c r="CR57" s="1290"/>
      <c r="CS57" s="1290"/>
      <c r="CT57" s="1290"/>
      <c r="CU57" s="1290"/>
      <c r="CV57" s="1290">
        <v>62.4</v>
      </c>
      <c r="CW57" s="1290"/>
      <c r="CX57" s="1290"/>
      <c r="CY57" s="1290"/>
      <c r="CZ57" s="1290"/>
      <c r="DA57" s="1290"/>
      <c r="DB57" s="1290"/>
      <c r="DC57" s="1290"/>
      <c r="DD57" s="388"/>
      <c r="DE57" s="387"/>
    </row>
    <row r="58" spans="1:109" s="383" customFormat="1" x14ac:dyDescent="0.15">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675</v>
      </c>
    </row>
    <row r="64" spans="1:109" x14ac:dyDescent="0.15">
      <c r="B64" s="375"/>
      <c r="G64" s="382"/>
      <c r="I64" s="395"/>
      <c r="J64" s="395"/>
      <c r="K64" s="395"/>
      <c r="L64" s="395"/>
      <c r="M64" s="395"/>
      <c r="N64" s="396"/>
      <c r="AM64" s="382"/>
      <c r="AN64" s="382" t="s">
        <v>668</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76" t="s">
        <v>676</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670</v>
      </c>
    </row>
    <row r="72" spans="2:107" x14ac:dyDescent="0.15">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581</v>
      </c>
      <c r="BQ72" s="1289"/>
      <c r="BR72" s="1289"/>
      <c r="BS72" s="1289"/>
      <c r="BT72" s="1289"/>
      <c r="BU72" s="1289"/>
      <c r="BV72" s="1289"/>
      <c r="BW72" s="1289"/>
      <c r="BX72" s="1289" t="s">
        <v>582</v>
      </c>
      <c r="BY72" s="1289"/>
      <c r="BZ72" s="1289"/>
      <c r="CA72" s="1289"/>
      <c r="CB72" s="1289"/>
      <c r="CC72" s="1289"/>
      <c r="CD72" s="1289"/>
      <c r="CE72" s="1289"/>
      <c r="CF72" s="1289" t="s">
        <v>583</v>
      </c>
      <c r="CG72" s="1289"/>
      <c r="CH72" s="1289"/>
      <c r="CI72" s="1289"/>
      <c r="CJ72" s="1289"/>
      <c r="CK72" s="1289"/>
      <c r="CL72" s="1289"/>
      <c r="CM72" s="1289"/>
      <c r="CN72" s="1289" t="s">
        <v>584</v>
      </c>
      <c r="CO72" s="1289"/>
      <c r="CP72" s="1289"/>
      <c r="CQ72" s="1289"/>
      <c r="CR72" s="1289"/>
      <c r="CS72" s="1289"/>
      <c r="CT72" s="1289"/>
      <c r="CU72" s="1289"/>
      <c r="CV72" s="1289" t="s">
        <v>585</v>
      </c>
      <c r="CW72" s="1289"/>
      <c r="CX72" s="1289"/>
      <c r="CY72" s="1289"/>
      <c r="CZ72" s="1289"/>
      <c r="DA72" s="1289"/>
      <c r="DB72" s="1289"/>
      <c r="DC72" s="1289"/>
    </row>
    <row r="73" spans="2:107" x14ac:dyDescent="0.15">
      <c r="B73" s="375"/>
      <c r="G73" s="1295"/>
      <c r="H73" s="1295"/>
      <c r="I73" s="1295"/>
      <c r="J73" s="1295"/>
      <c r="K73" s="1296"/>
      <c r="L73" s="1296"/>
      <c r="M73" s="1296"/>
      <c r="N73" s="1296"/>
      <c r="AM73" s="384"/>
      <c r="AN73" s="1292" t="s">
        <v>671</v>
      </c>
      <c r="AO73" s="1292"/>
      <c r="AP73" s="1292"/>
      <c r="AQ73" s="1292"/>
      <c r="AR73" s="1292"/>
      <c r="AS73" s="1292"/>
      <c r="AT73" s="1292"/>
      <c r="AU73" s="1292"/>
      <c r="AV73" s="1292"/>
      <c r="AW73" s="1292"/>
      <c r="AX73" s="1292"/>
      <c r="AY73" s="1292"/>
      <c r="AZ73" s="1292"/>
      <c r="BA73" s="1292"/>
      <c r="BB73" s="1292" t="s">
        <v>672</v>
      </c>
      <c r="BC73" s="1292"/>
      <c r="BD73" s="1292"/>
      <c r="BE73" s="1292"/>
      <c r="BF73" s="1292"/>
      <c r="BG73" s="1292"/>
      <c r="BH73" s="1292"/>
      <c r="BI73" s="1292"/>
      <c r="BJ73" s="1292"/>
      <c r="BK73" s="1292"/>
      <c r="BL73" s="1292"/>
      <c r="BM73" s="1292"/>
      <c r="BN73" s="1292"/>
      <c r="BO73" s="1292"/>
      <c r="BP73" s="1290">
        <v>33.700000000000003</v>
      </c>
      <c r="BQ73" s="1290"/>
      <c r="BR73" s="1290"/>
      <c r="BS73" s="1290"/>
      <c r="BT73" s="1290"/>
      <c r="BU73" s="1290"/>
      <c r="BV73" s="1290"/>
      <c r="BW73" s="1290"/>
      <c r="BX73" s="1290">
        <v>36.9</v>
      </c>
      <c r="BY73" s="1290"/>
      <c r="BZ73" s="1290"/>
      <c r="CA73" s="1290"/>
      <c r="CB73" s="1290"/>
      <c r="CC73" s="1290"/>
      <c r="CD73" s="1290"/>
      <c r="CE73" s="1290"/>
      <c r="CF73" s="1290">
        <v>39.9</v>
      </c>
      <c r="CG73" s="1290"/>
      <c r="CH73" s="1290"/>
      <c r="CI73" s="1290"/>
      <c r="CJ73" s="1290"/>
      <c r="CK73" s="1290"/>
      <c r="CL73" s="1290"/>
      <c r="CM73" s="1290"/>
      <c r="CN73" s="1290">
        <v>41.9</v>
      </c>
      <c r="CO73" s="1290"/>
      <c r="CP73" s="1290"/>
      <c r="CQ73" s="1290"/>
      <c r="CR73" s="1290"/>
      <c r="CS73" s="1290"/>
      <c r="CT73" s="1290"/>
      <c r="CU73" s="1290"/>
      <c r="CV73" s="1290">
        <v>37.5</v>
      </c>
      <c r="CW73" s="1290"/>
      <c r="CX73" s="1290"/>
      <c r="CY73" s="1290"/>
      <c r="CZ73" s="1290"/>
      <c r="DA73" s="1290"/>
      <c r="DB73" s="1290"/>
      <c r="DC73" s="1290"/>
    </row>
    <row r="74" spans="2:107" x14ac:dyDescent="0.15">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677</v>
      </c>
      <c r="BC75" s="1292"/>
      <c r="BD75" s="1292"/>
      <c r="BE75" s="1292"/>
      <c r="BF75" s="1292"/>
      <c r="BG75" s="1292"/>
      <c r="BH75" s="1292"/>
      <c r="BI75" s="1292"/>
      <c r="BJ75" s="1292"/>
      <c r="BK75" s="1292"/>
      <c r="BL75" s="1292"/>
      <c r="BM75" s="1292"/>
      <c r="BN75" s="1292"/>
      <c r="BO75" s="1292"/>
      <c r="BP75" s="1290">
        <v>5.3</v>
      </c>
      <c r="BQ75" s="1290"/>
      <c r="BR75" s="1290"/>
      <c r="BS75" s="1290"/>
      <c r="BT75" s="1290"/>
      <c r="BU75" s="1290"/>
      <c r="BV75" s="1290"/>
      <c r="BW75" s="1290"/>
      <c r="BX75" s="1290">
        <v>5.7</v>
      </c>
      <c r="BY75" s="1290"/>
      <c r="BZ75" s="1290"/>
      <c r="CA75" s="1290"/>
      <c r="CB75" s="1290"/>
      <c r="CC75" s="1290"/>
      <c r="CD75" s="1290"/>
      <c r="CE75" s="1290"/>
      <c r="CF75" s="1290">
        <v>6.1</v>
      </c>
      <c r="CG75" s="1290"/>
      <c r="CH75" s="1290"/>
      <c r="CI75" s="1290"/>
      <c r="CJ75" s="1290"/>
      <c r="CK75" s="1290"/>
      <c r="CL75" s="1290"/>
      <c r="CM75" s="1290"/>
      <c r="CN75" s="1290">
        <v>6.3</v>
      </c>
      <c r="CO75" s="1290"/>
      <c r="CP75" s="1290"/>
      <c r="CQ75" s="1290"/>
      <c r="CR75" s="1290"/>
      <c r="CS75" s="1290"/>
      <c r="CT75" s="1290"/>
      <c r="CU75" s="1290"/>
      <c r="CV75" s="1290">
        <v>5.9</v>
      </c>
      <c r="CW75" s="1290"/>
      <c r="CX75" s="1290"/>
      <c r="CY75" s="1290"/>
      <c r="CZ75" s="1290"/>
      <c r="DA75" s="1290"/>
      <c r="DB75" s="1290"/>
      <c r="DC75" s="1290"/>
    </row>
    <row r="76" spans="2:107" x14ac:dyDescent="0.15">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5"/>
      <c r="G77" s="1285"/>
      <c r="H77" s="1285"/>
      <c r="I77" s="1285"/>
      <c r="J77" s="1285"/>
      <c r="K77" s="1296"/>
      <c r="L77" s="1296"/>
      <c r="M77" s="1296"/>
      <c r="N77" s="1296"/>
      <c r="AN77" s="1289" t="s">
        <v>674</v>
      </c>
      <c r="AO77" s="1289"/>
      <c r="AP77" s="1289"/>
      <c r="AQ77" s="1289"/>
      <c r="AR77" s="1289"/>
      <c r="AS77" s="1289"/>
      <c r="AT77" s="1289"/>
      <c r="AU77" s="1289"/>
      <c r="AV77" s="1289"/>
      <c r="AW77" s="1289"/>
      <c r="AX77" s="1289"/>
      <c r="AY77" s="1289"/>
      <c r="AZ77" s="1289"/>
      <c r="BA77" s="1289"/>
      <c r="BB77" s="1292" t="s">
        <v>672</v>
      </c>
      <c r="BC77" s="1292"/>
      <c r="BD77" s="1292"/>
      <c r="BE77" s="1292"/>
      <c r="BF77" s="1292"/>
      <c r="BG77" s="1292"/>
      <c r="BH77" s="1292"/>
      <c r="BI77" s="1292"/>
      <c r="BJ77" s="1292"/>
      <c r="BK77" s="1292"/>
      <c r="BL77" s="1292"/>
      <c r="BM77" s="1292"/>
      <c r="BN77" s="1292"/>
      <c r="BO77" s="1292"/>
      <c r="BP77" s="1290">
        <v>30.2</v>
      </c>
      <c r="BQ77" s="1290"/>
      <c r="BR77" s="1290"/>
      <c r="BS77" s="1290"/>
      <c r="BT77" s="1290"/>
      <c r="BU77" s="1290"/>
      <c r="BV77" s="1290"/>
      <c r="BW77" s="1290"/>
      <c r="BX77" s="1290">
        <v>25.4</v>
      </c>
      <c r="BY77" s="1290"/>
      <c r="BZ77" s="1290"/>
      <c r="CA77" s="1290"/>
      <c r="CB77" s="1290"/>
      <c r="CC77" s="1290"/>
      <c r="CD77" s="1290"/>
      <c r="CE77" s="1290"/>
      <c r="CF77" s="1290">
        <v>23</v>
      </c>
      <c r="CG77" s="1290"/>
      <c r="CH77" s="1290"/>
      <c r="CI77" s="1290"/>
      <c r="CJ77" s="1290"/>
      <c r="CK77" s="1290"/>
      <c r="CL77" s="1290"/>
      <c r="CM77" s="1290"/>
      <c r="CN77" s="1290">
        <v>28</v>
      </c>
      <c r="CO77" s="1290"/>
      <c r="CP77" s="1290"/>
      <c r="CQ77" s="1290"/>
      <c r="CR77" s="1290"/>
      <c r="CS77" s="1290"/>
      <c r="CT77" s="1290"/>
      <c r="CU77" s="1290"/>
      <c r="CV77" s="1290">
        <v>18</v>
      </c>
      <c r="CW77" s="1290"/>
      <c r="CX77" s="1290"/>
      <c r="CY77" s="1290"/>
      <c r="CZ77" s="1290"/>
      <c r="DA77" s="1290"/>
      <c r="DB77" s="1290"/>
      <c r="DC77" s="1290"/>
    </row>
    <row r="78" spans="2:107" x14ac:dyDescent="0.15">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677</v>
      </c>
      <c r="BC79" s="1292"/>
      <c r="BD79" s="1292"/>
      <c r="BE79" s="1292"/>
      <c r="BF79" s="1292"/>
      <c r="BG79" s="1292"/>
      <c r="BH79" s="1292"/>
      <c r="BI79" s="1292"/>
      <c r="BJ79" s="1292"/>
      <c r="BK79" s="1292"/>
      <c r="BL79" s="1292"/>
      <c r="BM79" s="1292"/>
      <c r="BN79" s="1292"/>
      <c r="BO79" s="1292"/>
      <c r="BP79" s="1290">
        <v>8</v>
      </c>
      <c r="BQ79" s="1290"/>
      <c r="BR79" s="1290"/>
      <c r="BS79" s="1290"/>
      <c r="BT79" s="1290"/>
      <c r="BU79" s="1290"/>
      <c r="BV79" s="1290"/>
      <c r="BW79" s="1290"/>
      <c r="BX79" s="1290">
        <v>7.8</v>
      </c>
      <c r="BY79" s="1290"/>
      <c r="BZ79" s="1290"/>
      <c r="CA79" s="1290"/>
      <c r="CB79" s="1290"/>
      <c r="CC79" s="1290"/>
      <c r="CD79" s="1290"/>
      <c r="CE79" s="1290"/>
      <c r="CF79" s="1290">
        <v>7.7</v>
      </c>
      <c r="CG79" s="1290"/>
      <c r="CH79" s="1290"/>
      <c r="CI79" s="1290"/>
      <c r="CJ79" s="1290"/>
      <c r="CK79" s="1290"/>
      <c r="CL79" s="1290"/>
      <c r="CM79" s="1290"/>
      <c r="CN79" s="1290">
        <v>7.5</v>
      </c>
      <c r="CO79" s="1290"/>
      <c r="CP79" s="1290"/>
      <c r="CQ79" s="1290"/>
      <c r="CR79" s="1290"/>
      <c r="CS79" s="1290"/>
      <c r="CT79" s="1290"/>
      <c r="CU79" s="1290"/>
      <c r="CV79" s="1290">
        <v>6.6</v>
      </c>
      <c r="CW79" s="1290"/>
      <c r="CX79" s="1290"/>
      <c r="CY79" s="1290"/>
      <c r="CZ79" s="1290"/>
      <c r="DA79" s="1290"/>
      <c r="DB79" s="1290"/>
      <c r="DC79" s="1290"/>
    </row>
    <row r="80" spans="2:107" x14ac:dyDescent="0.15">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98KJO7jz87MNoVe449o8Ummw3J7lNcX+vZh5c8dUdOskQd54OJ31sjK3RGjk0mlWtlM0otmbSHye9/hDLYi34w==" saltValue="/z9GlQp2AXECDaN09kdRj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528</v>
      </c>
    </row>
  </sheetData>
  <sheetProtection algorithmName="SHA-512" hashValue="qADWR0hdHz3TQbavTDMQ8FO2tyTdEfPt8R8UmQgnsOSSwUe7lgxkCCFscYreqlQmJoJlUxLpe27vM7w81bFLxg==" saltValue="acBKejS34gsk978wVx0DW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528</v>
      </c>
    </row>
  </sheetData>
  <sheetProtection algorithmName="SHA-512" hashValue="AdhgJFM8r+KovSsd5Ku5LvYWLFB4SJ32DW9G2xSJZh2KNIWFRrZUxY6ZQ5pAV5c2hq0E39QIdiK6ofHKg5zPQg==" saltValue="DQ19FKaOyDHHOdnIgvXvE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578</v>
      </c>
      <c r="G2" s="148"/>
      <c r="H2" s="149"/>
    </row>
    <row r="3" spans="1:8" x14ac:dyDescent="0.15">
      <c r="A3" s="145" t="s">
        <v>571</v>
      </c>
      <c r="B3" s="150"/>
      <c r="C3" s="151"/>
      <c r="D3" s="152">
        <v>73641</v>
      </c>
      <c r="E3" s="153"/>
      <c r="F3" s="154">
        <v>70615</v>
      </c>
      <c r="G3" s="155"/>
      <c r="H3" s="156"/>
    </row>
    <row r="4" spans="1:8" x14ac:dyDescent="0.15">
      <c r="A4" s="157"/>
      <c r="B4" s="158"/>
      <c r="C4" s="159"/>
      <c r="D4" s="160">
        <v>26846</v>
      </c>
      <c r="E4" s="161"/>
      <c r="F4" s="162">
        <v>37382</v>
      </c>
      <c r="G4" s="163"/>
      <c r="H4" s="164"/>
    </row>
    <row r="5" spans="1:8" x14ac:dyDescent="0.15">
      <c r="A5" s="145" t="s">
        <v>573</v>
      </c>
      <c r="B5" s="150"/>
      <c r="C5" s="151"/>
      <c r="D5" s="152">
        <v>59252</v>
      </c>
      <c r="E5" s="153"/>
      <c r="F5" s="154">
        <v>69185</v>
      </c>
      <c r="G5" s="155"/>
      <c r="H5" s="156"/>
    </row>
    <row r="6" spans="1:8" x14ac:dyDescent="0.15">
      <c r="A6" s="157"/>
      <c r="B6" s="158"/>
      <c r="C6" s="159"/>
      <c r="D6" s="160">
        <v>23395</v>
      </c>
      <c r="E6" s="161"/>
      <c r="F6" s="162">
        <v>38519</v>
      </c>
      <c r="G6" s="163"/>
      <c r="H6" s="164"/>
    </row>
    <row r="7" spans="1:8" x14ac:dyDescent="0.15">
      <c r="A7" s="145" t="s">
        <v>574</v>
      </c>
      <c r="B7" s="150"/>
      <c r="C7" s="151"/>
      <c r="D7" s="152">
        <v>58930</v>
      </c>
      <c r="E7" s="153"/>
      <c r="F7" s="154">
        <v>70166</v>
      </c>
      <c r="G7" s="155"/>
      <c r="H7" s="156"/>
    </row>
    <row r="8" spans="1:8" x14ac:dyDescent="0.15">
      <c r="A8" s="157"/>
      <c r="B8" s="158"/>
      <c r="C8" s="159"/>
      <c r="D8" s="160">
        <v>31788</v>
      </c>
      <c r="E8" s="161"/>
      <c r="F8" s="162">
        <v>36115</v>
      </c>
      <c r="G8" s="163"/>
      <c r="H8" s="164"/>
    </row>
    <row r="9" spans="1:8" x14ac:dyDescent="0.15">
      <c r="A9" s="145" t="s">
        <v>575</v>
      </c>
      <c r="B9" s="150"/>
      <c r="C9" s="151"/>
      <c r="D9" s="152">
        <v>60894</v>
      </c>
      <c r="E9" s="153"/>
      <c r="F9" s="154">
        <v>70329</v>
      </c>
      <c r="G9" s="155"/>
      <c r="H9" s="156"/>
    </row>
    <row r="10" spans="1:8" x14ac:dyDescent="0.15">
      <c r="A10" s="157"/>
      <c r="B10" s="158"/>
      <c r="C10" s="159"/>
      <c r="D10" s="160">
        <v>29847</v>
      </c>
      <c r="E10" s="161"/>
      <c r="F10" s="162">
        <v>39403</v>
      </c>
      <c r="G10" s="163"/>
      <c r="H10" s="164"/>
    </row>
    <row r="11" spans="1:8" x14ac:dyDescent="0.15">
      <c r="A11" s="145" t="s">
        <v>576</v>
      </c>
      <c r="B11" s="150"/>
      <c r="C11" s="151"/>
      <c r="D11" s="152">
        <v>63094</v>
      </c>
      <c r="E11" s="153"/>
      <c r="F11" s="154">
        <v>54225</v>
      </c>
      <c r="G11" s="155"/>
      <c r="H11" s="156"/>
    </row>
    <row r="12" spans="1:8" x14ac:dyDescent="0.15">
      <c r="A12" s="157"/>
      <c r="B12" s="158"/>
      <c r="C12" s="165"/>
      <c r="D12" s="160">
        <v>26375</v>
      </c>
      <c r="E12" s="161"/>
      <c r="F12" s="162">
        <v>27337</v>
      </c>
      <c r="G12" s="163"/>
      <c r="H12" s="164"/>
    </row>
    <row r="13" spans="1:8" x14ac:dyDescent="0.15">
      <c r="A13" s="145"/>
      <c r="B13" s="150"/>
      <c r="C13" s="166"/>
      <c r="D13" s="167">
        <v>63162</v>
      </c>
      <c r="E13" s="168"/>
      <c r="F13" s="169">
        <v>66904</v>
      </c>
      <c r="G13" s="170"/>
      <c r="H13" s="156"/>
    </row>
    <row r="14" spans="1:8" x14ac:dyDescent="0.15">
      <c r="A14" s="157"/>
      <c r="B14" s="158"/>
      <c r="C14" s="159"/>
      <c r="D14" s="160">
        <v>27650</v>
      </c>
      <c r="E14" s="161"/>
      <c r="F14" s="162">
        <v>35751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6.89</v>
      </c>
      <c r="C19" s="171">
        <f>ROUND(VALUE(SUBSTITUTE(実質収支比率等に係る経年分析!G$48,"▲","-")),2)</f>
        <v>5.94</v>
      </c>
      <c r="D19" s="171">
        <f>ROUND(VALUE(SUBSTITUTE(実質収支比率等に係る経年分析!H$48,"▲","-")),2)</f>
        <v>5.18</v>
      </c>
      <c r="E19" s="171">
        <f>ROUND(VALUE(SUBSTITUTE(実質収支比率等に係る経年分析!I$48,"▲","-")),2)</f>
        <v>5.0999999999999996</v>
      </c>
      <c r="F19" s="171">
        <f>ROUND(VALUE(SUBSTITUTE(実質収支比率等に係る経年分析!J$48,"▲","-")),2)</f>
        <v>10.39</v>
      </c>
    </row>
    <row r="20" spans="1:11" x14ac:dyDescent="0.15">
      <c r="A20" s="171" t="s">
        <v>55</v>
      </c>
      <c r="B20" s="171">
        <f>ROUND(VALUE(SUBSTITUTE(実質収支比率等に係る経年分析!F$47,"▲","-")),2)</f>
        <v>15.6</v>
      </c>
      <c r="C20" s="171">
        <f>ROUND(VALUE(SUBSTITUTE(実質収支比率等に係る経年分析!G$47,"▲","-")),2)</f>
        <v>16.670000000000002</v>
      </c>
      <c r="D20" s="171">
        <f>ROUND(VALUE(SUBSTITUTE(実質収支比率等に係る経年分析!H$47,"▲","-")),2)</f>
        <v>14.92</v>
      </c>
      <c r="E20" s="171">
        <f>ROUND(VALUE(SUBSTITUTE(実質収支比率等に係る経年分析!I$47,"▲","-")),2)</f>
        <v>13.29</v>
      </c>
      <c r="F20" s="171">
        <f>ROUND(VALUE(SUBSTITUTE(実質収支比率等に係る経年分析!J$47,"▲","-")),2)</f>
        <v>14.62</v>
      </c>
    </row>
    <row r="21" spans="1:11" x14ac:dyDescent="0.15">
      <c r="A21" s="171" t="s">
        <v>56</v>
      </c>
      <c r="B21" s="171">
        <f>IF(ISNUMBER(VALUE(SUBSTITUTE(実質収支比率等に係る経年分析!F$49,"▲","-"))),ROUND(VALUE(SUBSTITUTE(実質収支比率等に係る経年分析!F$49,"▲","-")),2),NA())</f>
        <v>-2.95</v>
      </c>
      <c r="C21" s="171">
        <f>IF(ISNUMBER(VALUE(SUBSTITUTE(実質収支比率等に係る経年分析!G$49,"▲","-"))),ROUND(VALUE(SUBSTITUTE(実質収支比率等に係る経年分析!G$49,"▲","-")),2),NA())</f>
        <v>-3.41</v>
      </c>
      <c r="D21" s="171">
        <f>IF(ISNUMBER(VALUE(SUBSTITUTE(実質収支比率等に係る経年分析!H$49,"▲","-"))),ROUND(VALUE(SUBSTITUTE(実質収支比率等に係る経年分析!H$49,"▲","-")),2),NA())</f>
        <v>-5.37</v>
      </c>
      <c r="E21" s="171">
        <f>IF(ISNUMBER(VALUE(SUBSTITUTE(実質収支比率等に係る経年分析!I$49,"▲","-"))),ROUND(VALUE(SUBSTITUTE(実質収支比率等に係る経年分析!I$49,"▲","-")),2),NA())</f>
        <v>-3.96</v>
      </c>
      <c r="F21" s="171">
        <f>IF(ISNUMBER(VALUE(SUBSTITUTE(実質収支比率等に係る経年分析!J$49,"▲","-"))),ROUND(VALUE(SUBSTITUTE(実質収支比率等に係る経年分析!J$49,"▲","-")),2),NA())</f>
        <v>4.4800000000000004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2.12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0.18</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0.24</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0.16</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下水道事業会計（特定環境保全公共下水道事業）</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0.19</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0.25</v>
      </c>
    </row>
    <row r="30" spans="1:11" x14ac:dyDescent="0.15">
      <c r="A30" s="172" t="str">
        <f>IF(連結実質赤字比率に係る赤字・黒字の構成分析!C$40="",NA(),連結実質赤字比率に係る赤字・黒字の構成分析!C$40)</f>
        <v>介護保険事業特別会計（保険事業勘定）</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0.43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0.63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0.7</v>
      </c>
    </row>
    <row r="31" spans="1:11" x14ac:dyDescent="0.15">
      <c r="A31" s="172" t="str">
        <f>IF(連結実質赤字比率に係る赤字・黒字の構成分析!C$39="",NA(),連結実質赤字比率に係る赤字・黒字の構成分析!C$39)</f>
        <v>国民健康保険事業特別会計（事業勘定）</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3.2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2.58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2.62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2.7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1.3</v>
      </c>
    </row>
    <row r="32" spans="1:11" x14ac:dyDescent="0.15">
      <c r="A32" s="172" t="str">
        <f>IF(連結実質赤字比率に係る赤字・黒字の構成分析!C$38="",NA(),連結実質赤字比率に係る赤字・黒字の構成分析!C$38)</f>
        <v>下水道事業会計（公共下水道事業）</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2.2799999999999998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2.98</v>
      </c>
    </row>
    <row r="33" spans="1:16" x14ac:dyDescent="0.15">
      <c r="A33" s="172" t="str">
        <f>IF(連結実質赤字比率に係る赤字・黒字の構成分析!C$37="",NA(),連結実質赤字比率に係る赤字・黒字の構成分析!C$37)</f>
        <v>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5.8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5.83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6.26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5.5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5.68</v>
      </c>
    </row>
    <row r="34" spans="1:16" x14ac:dyDescent="0.15">
      <c r="A34" s="172" t="str">
        <f>IF(連結実質赤字比率に係る赤字・黒字の構成分析!C$36="",NA(),連結実質赤字比率に係る赤字・黒字の構成分析!C$36)</f>
        <v>病院事業会計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17.260000000000002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15.79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16.95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18.12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9.15</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6.85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5.87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5.1100000000000003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5.01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10.36</v>
      </c>
    </row>
    <row r="36" spans="1:16" x14ac:dyDescent="0.15">
      <c r="A36" s="172" t="str">
        <f>IF(連結実質赤字比率に係る赤字・黒字の構成分析!C$34="",NA(),連結実質赤字比率に係る赤字・黒字の構成分析!C$34)</f>
        <v>診療所事業会計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0.02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0.04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0.06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0.01</v>
      </c>
      <c r="J36" s="172">
        <f>IF(ROUND(VALUE(SUBSTITUTE(連結実質赤字比率に係る赤字・黒字の構成分析!J$34,"▲", "-")), 2) &lt; 0, ABS(ROUND(VALUE(SUBSTITUTE(連結実質赤字比率に係る赤字・黒字の構成分析!J$34,"▲", "-")), 2)), NA())</f>
        <v>0.01</v>
      </c>
      <c r="K36" s="172" t="e">
        <f>IF(ROUND(VALUE(SUBSTITUTE(連結実質赤字比率に係る赤字・黒字の構成分析!J$34,"▲", "-")), 2) &gt;= 0, ABS(ROUND(VALUE(SUBSTITUTE(連結実質赤字比率に係る赤字・黒字の構成分析!J$34,"▲", "-")), 2)), NA())</f>
        <v>#N/A</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5202</v>
      </c>
      <c r="E42" s="173"/>
      <c r="F42" s="173"/>
      <c r="G42" s="173">
        <f>'実質公債費比率（分子）の構造'!L$52</f>
        <v>5199</v>
      </c>
      <c r="H42" s="173"/>
      <c r="I42" s="173"/>
      <c r="J42" s="173">
        <f>'実質公債費比率（分子）の構造'!M$52</f>
        <v>5155</v>
      </c>
      <c r="K42" s="173"/>
      <c r="L42" s="173"/>
      <c r="M42" s="173">
        <f>'実質公債費比率（分子）の構造'!N$52</f>
        <v>5003</v>
      </c>
      <c r="N42" s="173"/>
      <c r="O42" s="173"/>
      <c r="P42" s="173">
        <f>'実質公債費比率（分子）の構造'!O$52</f>
        <v>4885</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1191</v>
      </c>
      <c r="C46" s="173"/>
      <c r="D46" s="173"/>
      <c r="E46" s="173">
        <f>'実質公債費比率（分子）の構造'!L$48</f>
        <v>1228</v>
      </c>
      <c r="F46" s="173"/>
      <c r="G46" s="173"/>
      <c r="H46" s="173">
        <f>'実質公債費比率（分子）の構造'!M$48</f>
        <v>1204</v>
      </c>
      <c r="I46" s="173"/>
      <c r="J46" s="173"/>
      <c r="K46" s="173">
        <f>'実質公債費比率（分子）の構造'!N$48</f>
        <v>1154</v>
      </c>
      <c r="L46" s="173"/>
      <c r="M46" s="173"/>
      <c r="N46" s="173">
        <f>'実質公債費比率（分子）の構造'!O$48</f>
        <v>1104</v>
      </c>
      <c r="O46" s="173"/>
      <c r="P46" s="173"/>
    </row>
    <row r="47" spans="1:16" x14ac:dyDescent="0.15">
      <c r="A47" s="173" t="s">
        <v>68</v>
      </c>
      <c r="B47" s="173">
        <f>'実質公債費比率（分子）の構造'!K$47</f>
        <v>13</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5015</v>
      </c>
      <c r="C49" s="173"/>
      <c r="D49" s="173"/>
      <c r="E49" s="173">
        <f>'実質公債費比率（分子）の構造'!L$45</f>
        <v>5152</v>
      </c>
      <c r="F49" s="173"/>
      <c r="G49" s="173"/>
      <c r="H49" s="173">
        <f>'実質公債費比率（分子）の構造'!M$45</f>
        <v>5201</v>
      </c>
      <c r="I49" s="173"/>
      <c r="J49" s="173"/>
      <c r="K49" s="173">
        <f>'実質公債費比率（分子）の構造'!N$45</f>
        <v>5034</v>
      </c>
      <c r="L49" s="173"/>
      <c r="M49" s="173"/>
      <c r="N49" s="173">
        <f>'実質公債費比率（分子）の構造'!O$45</f>
        <v>4841</v>
      </c>
      <c r="O49" s="173"/>
      <c r="P49" s="173"/>
    </row>
    <row r="50" spans="1:16" x14ac:dyDescent="0.15">
      <c r="A50" s="173" t="s">
        <v>71</v>
      </c>
      <c r="B50" s="173" t="e">
        <f>NA()</f>
        <v>#N/A</v>
      </c>
      <c r="C50" s="173">
        <f>IF(ISNUMBER('実質公債費比率（分子）の構造'!K$53),'実質公債費比率（分子）の構造'!K$53,NA())</f>
        <v>1017</v>
      </c>
      <c r="D50" s="173" t="e">
        <f>NA()</f>
        <v>#N/A</v>
      </c>
      <c r="E50" s="173" t="e">
        <f>NA()</f>
        <v>#N/A</v>
      </c>
      <c r="F50" s="173">
        <f>IF(ISNUMBER('実質公債費比率（分子）の構造'!L$53),'実質公債費比率（分子）の構造'!L$53,NA())</f>
        <v>1181</v>
      </c>
      <c r="G50" s="173" t="e">
        <f>NA()</f>
        <v>#N/A</v>
      </c>
      <c r="H50" s="173" t="e">
        <f>NA()</f>
        <v>#N/A</v>
      </c>
      <c r="I50" s="173">
        <f>IF(ISNUMBER('実質公債費比率（分子）の構造'!M$53),'実質公債費比率（分子）の構造'!M$53,NA())</f>
        <v>1250</v>
      </c>
      <c r="J50" s="173" t="e">
        <f>NA()</f>
        <v>#N/A</v>
      </c>
      <c r="K50" s="173" t="e">
        <f>NA()</f>
        <v>#N/A</v>
      </c>
      <c r="L50" s="173">
        <f>IF(ISNUMBER('実質公債費比率（分子）の構造'!N$53),'実質公債費比率（分子）の構造'!N$53,NA())</f>
        <v>1185</v>
      </c>
      <c r="M50" s="173" t="e">
        <f>NA()</f>
        <v>#N/A</v>
      </c>
      <c r="N50" s="173" t="e">
        <f>NA()</f>
        <v>#N/A</v>
      </c>
      <c r="O50" s="173">
        <f>IF(ISNUMBER('実質公債費比率（分子）の構造'!O$53),'実質公債費比率（分子）の構造'!O$53,NA())</f>
        <v>1060</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42397</v>
      </c>
      <c r="E56" s="172"/>
      <c r="F56" s="172"/>
      <c r="G56" s="172">
        <f>'将来負担比率（分子）の構造'!J$52</f>
        <v>40532</v>
      </c>
      <c r="H56" s="172"/>
      <c r="I56" s="172"/>
      <c r="J56" s="172">
        <f>'将来負担比率（分子）の構造'!K$52</f>
        <v>38782</v>
      </c>
      <c r="K56" s="172"/>
      <c r="L56" s="172"/>
      <c r="M56" s="172">
        <f>'将来負担比率（分子）の構造'!L$52</f>
        <v>37614</v>
      </c>
      <c r="N56" s="172"/>
      <c r="O56" s="172"/>
      <c r="P56" s="172">
        <f>'将来負担比率（分子）の構造'!M$52</f>
        <v>36361</v>
      </c>
    </row>
    <row r="57" spans="1:16" x14ac:dyDescent="0.15">
      <c r="A57" s="172" t="s">
        <v>42</v>
      </c>
      <c r="B57" s="172"/>
      <c r="C57" s="172"/>
      <c r="D57" s="172">
        <f>'将来負担比率（分子）の構造'!I$51</f>
        <v>6052</v>
      </c>
      <c r="E57" s="172"/>
      <c r="F57" s="172"/>
      <c r="G57" s="172">
        <f>'将来負担比率（分子）の構造'!J$51</f>
        <v>5731</v>
      </c>
      <c r="H57" s="172"/>
      <c r="I57" s="172"/>
      <c r="J57" s="172">
        <f>'将来負担比率（分子）の構造'!K$51</f>
        <v>5653</v>
      </c>
      <c r="K57" s="172"/>
      <c r="L57" s="172"/>
      <c r="M57" s="172">
        <f>'将来負担比率（分子）の構造'!L$51</f>
        <v>5773</v>
      </c>
      <c r="N57" s="172"/>
      <c r="O57" s="172"/>
      <c r="P57" s="172">
        <f>'将来負担比率（分子）の構造'!M$51</f>
        <v>5478</v>
      </c>
    </row>
    <row r="58" spans="1:16" x14ac:dyDescent="0.15">
      <c r="A58" s="172" t="s">
        <v>41</v>
      </c>
      <c r="B58" s="172"/>
      <c r="C58" s="172"/>
      <c r="D58" s="172">
        <f>'将来負担比率（分子）の構造'!I$50</f>
        <v>8707</v>
      </c>
      <c r="E58" s="172"/>
      <c r="F58" s="172"/>
      <c r="G58" s="172">
        <f>'将来負担比率（分子）の構造'!J$50</f>
        <v>9156</v>
      </c>
      <c r="H58" s="172"/>
      <c r="I58" s="172"/>
      <c r="J58" s="172">
        <f>'将来負担比率（分子）の構造'!K$50</f>
        <v>8451</v>
      </c>
      <c r="K58" s="172"/>
      <c r="L58" s="172"/>
      <c r="M58" s="172">
        <f>'将来負担比率（分子）の構造'!L$50</f>
        <v>8319</v>
      </c>
      <c r="N58" s="172"/>
      <c r="O58" s="172"/>
      <c r="P58" s="172">
        <f>'将来負担比率（分子）の構造'!M$50</f>
        <v>9711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257</v>
      </c>
      <c r="C61" s="172"/>
      <c r="D61" s="172"/>
      <c r="E61" s="172">
        <f>'将来負担比率（分子）の構造'!J$46</f>
        <v>245</v>
      </c>
      <c r="F61" s="172"/>
      <c r="G61" s="172"/>
      <c r="H61" s="172">
        <f>'将来負担比率（分子）の構造'!K$46</f>
        <v>246</v>
      </c>
      <c r="I61" s="172"/>
      <c r="J61" s="172"/>
      <c r="K61" s="172">
        <f>'将来負担比率（分子）の構造'!L$46</f>
        <v>239</v>
      </c>
      <c r="L61" s="172"/>
      <c r="M61" s="172"/>
      <c r="N61" s="172">
        <f>'将来負担比率（分子）の構造'!M$46</f>
        <v>272</v>
      </c>
      <c r="O61" s="172"/>
      <c r="P61" s="172"/>
    </row>
    <row r="62" spans="1:16" x14ac:dyDescent="0.15">
      <c r="A62" s="172" t="s">
        <v>35</v>
      </c>
      <c r="B62" s="172">
        <f>'将来負担比率（分子）の構造'!I$45</f>
        <v>6297</v>
      </c>
      <c r="C62" s="172"/>
      <c r="D62" s="172"/>
      <c r="E62" s="172">
        <f>'将来負担比率（分子）の構造'!J$45</f>
        <v>5897</v>
      </c>
      <c r="F62" s="172"/>
      <c r="G62" s="172"/>
      <c r="H62" s="172">
        <f>'将来負担比率（分子）の構造'!K$45</f>
        <v>5340</v>
      </c>
      <c r="I62" s="172"/>
      <c r="J62" s="172"/>
      <c r="K62" s="172">
        <f>'将来負担比率（分子）の構造'!L$45</f>
        <v>5183</v>
      </c>
      <c r="L62" s="172"/>
      <c r="M62" s="172"/>
      <c r="N62" s="172">
        <f>'将来負担比率（分子）の構造'!M$45</f>
        <v>5048</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14048</v>
      </c>
      <c r="C64" s="172"/>
      <c r="D64" s="172"/>
      <c r="E64" s="172">
        <f>'将来負担比率（分子）の構造'!J$43</f>
        <v>14067</v>
      </c>
      <c r="F64" s="172"/>
      <c r="G64" s="172"/>
      <c r="H64" s="172">
        <f>'将来負担比率（分子）の構造'!K$43</f>
        <v>13677</v>
      </c>
      <c r="I64" s="172"/>
      <c r="J64" s="172"/>
      <c r="K64" s="172">
        <f>'将来負担比率（分子）の構造'!L$43</f>
        <v>13677</v>
      </c>
      <c r="L64" s="172"/>
      <c r="M64" s="172"/>
      <c r="N64" s="172">
        <f>'将来負担比率（分子）の構造'!M$43</f>
        <v>13737</v>
      </c>
      <c r="O64" s="172"/>
      <c r="P64" s="172"/>
    </row>
    <row r="65" spans="1:16" x14ac:dyDescent="0.15">
      <c r="A65" s="172" t="s">
        <v>32</v>
      </c>
      <c r="B65" s="172">
        <f>'将来負担比率（分子）の構造'!I$42</f>
        <v>391</v>
      </c>
      <c r="C65" s="172"/>
      <c r="D65" s="172"/>
      <c r="E65" s="172">
        <f>'将来負担比率（分子）の構造'!J$42</f>
        <v>392</v>
      </c>
      <c r="F65" s="172"/>
      <c r="G65" s="172"/>
      <c r="H65" s="172">
        <f>'将来負担比率（分子）の構造'!K$42</f>
        <v>393</v>
      </c>
      <c r="I65" s="172"/>
      <c r="J65" s="172"/>
      <c r="K65" s="172">
        <f>'将来負担比率（分子）の構造'!L$42</f>
        <v>394</v>
      </c>
      <c r="L65" s="172"/>
      <c r="M65" s="172"/>
      <c r="N65" s="172">
        <f>'将来負担比率（分子）の構造'!M$42</f>
        <v>395</v>
      </c>
      <c r="O65" s="172"/>
      <c r="P65" s="172"/>
    </row>
    <row r="66" spans="1:16" x14ac:dyDescent="0.15">
      <c r="A66" s="172" t="s">
        <v>31</v>
      </c>
      <c r="B66" s="172">
        <f>'将来負担比率（分子）の構造'!I$41</f>
        <v>42489</v>
      </c>
      <c r="C66" s="172"/>
      <c r="D66" s="172"/>
      <c r="E66" s="172">
        <f>'将来負担比率（分子）の構造'!J$41</f>
        <v>41731</v>
      </c>
      <c r="F66" s="172"/>
      <c r="G66" s="172"/>
      <c r="H66" s="172">
        <f>'将来負担比率（分子）の構造'!K$41</f>
        <v>40751</v>
      </c>
      <c r="I66" s="172"/>
      <c r="J66" s="172"/>
      <c r="K66" s="172">
        <f>'将来負担比率（分子）の構造'!L$41</f>
        <v>40312</v>
      </c>
      <c r="L66" s="172"/>
      <c r="M66" s="172"/>
      <c r="N66" s="172">
        <f>'将来負担比率（分子）の構造'!M$41</f>
        <v>39743</v>
      </c>
      <c r="O66" s="172"/>
      <c r="P66" s="172"/>
    </row>
    <row r="67" spans="1:16" x14ac:dyDescent="0.15">
      <c r="A67" s="172" t="s">
        <v>75</v>
      </c>
      <c r="B67" s="172" t="e">
        <f>NA()</f>
        <v>#N/A</v>
      </c>
      <c r="C67" s="172">
        <f>IF(ISNUMBER('将来負担比率（分子）の構造'!I$53), IF('将来負担比率（分子）の構造'!I$53 &lt; 0, 0, '将来負担比率（分子）の構造'!I$53), NA())</f>
        <v>6327</v>
      </c>
      <c r="D67" s="172" t="e">
        <f>NA()</f>
        <v>#N/A</v>
      </c>
      <c r="E67" s="172" t="e">
        <f>NA()</f>
        <v>#N/A</v>
      </c>
      <c r="F67" s="172">
        <f>IF(ISNUMBER('将来負担比率（分子）の構造'!J$53), IF('将来負担比率（分子）の構造'!J$53 &lt; 0, 0, '将来負担比率（分子）の構造'!J$53), NA())</f>
        <v>6914</v>
      </c>
      <c r="G67" s="172" t="e">
        <f>NA()</f>
        <v>#N/A</v>
      </c>
      <c r="H67" s="172" t="e">
        <f>NA()</f>
        <v>#N/A</v>
      </c>
      <c r="I67" s="172">
        <f>IF(ISNUMBER('将来負担比率（分子）の構造'!K$53), IF('将来負担比率（分子）の構造'!K$53 &lt; 0, 0, '将来負担比率（分子）の構造'!K$53), NA())</f>
        <v>7520</v>
      </c>
      <c r="J67" s="172" t="e">
        <f>NA()</f>
        <v>#N/A</v>
      </c>
      <c r="K67" s="172" t="e">
        <f>NA()</f>
        <v>#N/A</v>
      </c>
      <c r="L67" s="172">
        <f>IF(ISNUMBER('将来負担比率（分子）の構造'!L$53), IF('将来負担比率（分子）の構造'!L$53 &lt; 0, 0, '将来負担比率（分子）の構造'!L$53), NA())</f>
        <v>8098</v>
      </c>
      <c r="M67" s="172" t="e">
        <f>NA()</f>
        <v>#N/A</v>
      </c>
      <c r="N67" s="172" t="e">
        <f>NA()</f>
        <v>#N/A</v>
      </c>
      <c r="O67" s="172">
        <f>IF(ISNUMBER('将来負担比率（分子）の構造'!M$53), IF('将来負担比率（分子）の構造'!M$53 &lt; 0, 0, '将来負担比率（分子）の構造'!M$53), NA())</f>
        <v>7647</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3495</v>
      </c>
      <c r="C72" s="176">
        <f>基金残高に係る経年分析!G55</f>
        <v>3156</v>
      </c>
      <c r="D72" s="176">
        <f>基金残高に係る経年分析!H55</f>
        <v>3609</v>
      </c>
    </row>
    <row r="73" spans="1:16" x14ac:dyDescent="0.15">
      <c r="A73" s="175" t="s">
        <v>78</v>
      </c>
      <c r="B73" s="176">
        <f>基金残高に係る経年分析!F56</f>
        <v>928</v>
      </c>
      <c r="C73" s="176">
        <f>基金残高に係る経年分析!G56</f>
        <v>900</v>
      </c>
      <c r="D73" s="176">
        <f>基金残高に係る経年分析!H56</f>
        <v>1071</v>
      </c>
    </row>
    <row r="74" spans="1:16" x14ac:dyDescent="0.15">
      <c r="A74" s="175" t="s">
        <v>79</v>
      </c>
      <c r="B74" s="176">
        <f>基金残高に係る経年分析!F57</f>
        <v>4956</v>
      </c>
      <c r="C74" s="176">
        <f>基金残高に係る経年分析!G57</f>
        <v>4686</v>
      </c>
      <c r="D74" s="176">
        <f>基金残高に係る経年分析!H57</f>
        <v>4607</v>
      </c>
    </row>
  </sheetData>
  <sheetProtection algorithmName="SHA-512" hashValue="VvyHzb784nYoxv3NhhLyHJVvUETEVxd0USGiaPpZXsIGLurenqGms9ThXsWSwkbm0NJadBMavP7w+ZNtel2I+g==" saltValue="Pct/rCuwTpPTq30dmJoE4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120" zoomScaleNormal="12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215</v>
      </c>
      <c r="DI1" s="642"/>
      <c r="DJ1" s="642"/>
      <c r="DK1" s="642"/>
      <c r="DL1" s="642"/>
      <c r="DM1" s="642"/>
      <c r="DN1" s="643"/>
      <c r="DO1" s="212"/>
      <c r="DP1" s="641" t="s">
        <v>216</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218</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219</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220</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221</v>
      </c>
      <c r="S4" s="645"/>
      <c r="T4" s="645"/>
      <c r="U4" s="645"/>
      <c r="V4" s="645"/>
      <c r="W4" s="645"/>
      <c r="X4" s="645"/>
      <c r="Y4" s="646"/>
      <c r="Z4" s="644" t="s">
        <v>222</v>
      </c>
      <c r="AA4" s="645"/>
      <c r="AB4" s="645"/>
      <c r="AC4" s="646"/>
      <c r="AD4" s="644" t="s">
        <v>223</v>
      </c>
      <c r="AE4" s="645"/>
      <c r="AF4" s="645"/>
      <c r="AG4" s="645"/>
      <c r="AH4" s="645"/>
      <c r="AI4" s="645"/>
      <c r="AJ4" s="645"/>
      <c r="AK4" s="646"/>
      <c r="AL4" s="644" t="s">
        <v>222</v>
      </c>
      <c r="AM4" s="645"/>
      <c r="AN4" s="645"/>
      <c r="AO4" s="646"/>
      <c r="AP4" s="650" t="s">
        <v>224</v>
      </c>
      <c r="AQ4" s="650"/>
      <c r="AR4" s="650"/>
      <c r="AS4" s="650"/>
      <c r="AT4" s="650"/>
      <c r="AU4" s="650"/>
      <c r="AV4" s="650"/>
      <c r="AW4" s="650"/>
      <c r="AX4" s="650"/>
      <c r="AY4" s="650"/>
      <c r="AZ4" s="650"/>
      <c r="BA4" s="650"/>
      <c r="BB4" s="650"/>
      <c r="BC4" s="650"/>
      <c r="BD4" s="650"/>
      <c r="BE4" s="650"/>
      <c r="BF4" s="650"/>
      <c r="BG4" s="650" t="s">
        <v>225</v>
      </c>
      <c r="BH4" s="650"/>
      <c r="BI4" s="650"/>
      <c r="BJ4" s="650"/>
      <c r="BK4" s="650"/>
      <c r="BL4" s="650"/>
      <c r="BM4" s="650"/>
      <c r="BN4" s="650"/>
      <c r="BO4" s="650" t="s">
        <v>222</v>
      </c>
      <c r="BP4" s="650"/>
      <c r="BQ4" s="650"/>
      <c r="BR4" s="650"/>
      <c r="BS4" s="650" t="s">
        <v>226</v>
      </c>
      <c r="BT4" s="650"/>
      <c r="BU4" s="650"/>
      <c r="BV4" s="650"/>
      <c r="BW4" s="650"/>
      <c r="BX4" s="650"/>
      <c r="BY4" s="650"/>
      <c r="BZ4" s="650"/>
      <c r="CA4" s="650"/>
      <c r="CB4" s="650"/>
      <c r="CD4" s="647" t="s">
        <v>227</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2" customFormat="1" ht="11.25" customHeight="1" x14ac:dyDescent="0.15">
      <c r="B5" s="651" t="s">
        <v>228</v>
      </c>
      <c r="C5" s="652"/>
      <c r="D5" s="652"/>
      <c r="E5" s="652"/>
      <c r="F5" s="652"/>
      <c r="G5" s="652"/>
      <c r="H5" s="652"/>
      <c r="I5" s="652"/>
      <c r="J5" s="652"/>
      <c r="K5" s="652"/>
      <c r="L5" s="652"/>
      <c r="M5" s="652"/>
      <c r="N5" s="652"/>
      <c r="O5" s="652"/>
      <c r="P5" s="652"/>
      <c r="Q5" s="653"/>
      <c r="R5" s="654">
        <v>11321107</v>
      </c>
      <c r="S5" s="655"/>
      <c r="T5" s="655"/>
      <c r="U5" s="655"/>
      <c r="V5" s="655"/>
      <c r="W5" s="655"/>
      <c r="X5" s="655"/>
      <c r="Y5" s="656"/>
      <c r="Z5" s="657">
        <v>23.5</v>
      </c>
      <c r="AA5" s="657"/>
      <c r="AB5" s="657"/>
      <c r="AC5" s="657"/>
      <c r="AD5" s="658">
        <v>10683795</v>
      </c>
      <c r="AE5" s="658"/>
      <c r="AF5" s="658"/>
      <c r="AG5" s="658"/>
      <c r="AH5" s="658"/>
      <c r="AI5" s="658"/>
      <c r="AJ5" s="658"/>
      <c r="AK5" s="658"/>
      <c r="AL5" s="659">
        <v>44</v>
      </c>
      <c r="AM5" s="660"/>
      <c r="AN5" s="660"/>
      <c r="AO5" s="661"/>
      <c r="AP5" s="651" t="s">
        <v>229</v>
      </c>
      <c r="AQ5" s="652"/>
      <c r="AR5" s="652"/>
      <c r="AS5" s="652"/>
      <c r="AT5" s="652"/>
      <c r="AU5" s="652"/>
      <c r="AV5" s="652"/>
      <c r="AW5" s="652"/>
      <c r="AX5" s="652"/>
      <c r="AY5" s="652"/>
      <c r="AZ5" s="652"/>
      <c r="BA5" s="652"/>
      <c r="BB5" s="652"/>
      <c r="BC5" s="652"/>
      <c r="BD5" s="652"/>
      <c r="BE5" s="652"/>
      <c r="BF5" s="653"/>
      <c r="BG5" s="665">
        <v>10677405</v>
      </c>
      <c r="BH5" s="666"/>
      <c r="BI5" s="666"/>
      <c r="BJ5" s="666"/>
      <c r="BK5" s="666"/>
      <c r="BL5" s="666"/>
      <c r="BM5" s="666"/>
      <c r="BN5" s="667"/>
      <c r="BO5" s="668">
        <v>94.3</v>
      </c>
      <c r="BP5" s="668"/>
      <c r="BQ5" s="668"/>
      <c r="BR5" s="668"/>
      <c r="BS5" s="669">
        <v>268564</v>
      </c>
      <c r="BT5" s="669"/>
      <c r="BU5" s="669"/>
      <c r="BV5" s="669"/>
      <c r="BW5" s="669"/>
      <c r="BX5" s="669"/>
      <c r="BY5" s="669"/>
      <c r="BZ5" s="669"/>
      <c r="CA5" s="669"/>
      <c r="CB5" s="673"/>
      <c r="CD5" s="647" t="s">
        <v>224</v>
      </c>
      <c r="CE5" s="648"/>
      <c r="CF5" s="648"/>
      <c r="CG5" s="648"/>
      <c r="CH5" s="648"/>
      <c r="CI5" s="648"/>
      <c r="CJ5" s="648"/>
      <c r="CK5" s="648"/>
      <c r="CL5" s="648"/>
      <c r="CM5" s="648"/>
      <c r="CN5" s="648"/>
      <c r="CO5" s="648"/>
      <c r="CP5" s="648"/>
      <c r="CQ5" s="649"/>
      <c r="CR5" s="647" t="s">
        <v>230</v>
      </c>
      <c r="CS5" s="648"/>
      <c r="CT5" s="648"/>
      <c r="CU5" s="648"/>
      <c r="CV5" s="648"/>
      <c r="CW5" s="648"/>
      <c r="CX5" s="648"/>
      <c r="CY5" s="649"/>
      <c r="CZ5" s="647" t="s">
        <v>222</v>
      </c>
      <c r="DA5" s="648"/>
      <c r="DB5" s="648"/>
      <c r="DC5" s="649"/>
      <c r="DD5" s="647" t="s">
        <v>231</v>
      </c>
      <c r="DE5" s="648"/>
      <c r="DF5" s="648"/>
      <c r="DG5" s="648"/>
      <c r="DH5" s="648"/>
      <c r="DI5" s="648"/>
      <c r="DJ5" s="648"/>
      <c r="DK5" s="648"/>
      <c r="DL5" s="648"/>
      <c r="DM5" s="648"/>
      <c r="DN5" s="648"/>
      <c r="DO5" s="648"/>
      <c r="DP5" s="649"/>
      <c r="DQ5" s="647" t="s">
        <v>232</v>
      </c>
      <c r="DR5" s="648"/>
      <c r="DS5" s="648"/>
      <c r="DT5" s="648"/>
      <c r="DU5" s="648"/>
      <c r="DV5" s="648"/>
      <c r="DW5" s="648"/>
      <c r="DX5" s="648"/>
      <c r="DY5" s="648"/>
      <c r="DZ5" s="648"/>
      <c r="EA5" s="648"/>
      <c r="EB5" s="648"/>
      <c r="EC5" s="649"/>
    </row>
    <row r="6" spans="2:143" ht="11.25" customHeight="1" x14ac:dyDescent="0.15">
      <c r="B6" s="662" t="s">
        <v>233</v>
      </c>
      <c r="C6" s="663"/>
      <c r="D6" s="663"/>
      <c r="E6" s="663"/>
      <c r="F6" s="663"/>
      <c r="G6" s="663"/>
      <c r="H6" s="663"/>
      <c r="I6" s="663"/>
      <c r="J6" s="663"/>
      <c r="K6" s="663"/>
      <c r="L6" s="663"/>
      <c r="M6" s="663"/>
      <c r="N6" s="663"/>
      <c r="O6" s="663"/>
      <c r="P6" s="663"/>
      <c r="Q6" s="664"/>
      <c r="R6" s="665">
        <v>373826</v>
      </c>
      <c r="S6" s="666"/>
      <c r="T6" s="666"/>
      <c r="U6" s="666"/>
      <c r="V6" s="666"/>
      <c r="W6" s="666"/>
      <c r="X6" s="666"/>
      <c r="Y6" s="667"/>
      <c r="Z6" s="668">
        <v>0.8</v>
      </c>
      <c r="AA6" s="668"/>
      <c r="AB6" s="668"/>
      <c r="AC6" s="668"/>
      <c r="AD6" s="669">
        <v>373826</v>
      </c>
      <c r="AE6" s="669"/>
      <c r="AF6" s="669"/>
      <c r="AG6" s="669"/>
      <c r="AH6" s="669"/>
      <c r="AI6" s="669"/>
      <c r="AJ6" s="669"/>
      <c r="AK6" s="669"/>
      <c r="AL6" s="670">
        <v>1.5</v>
      </c>
      <c r="AM6" s="671"/>
      <c r="AN6" s="671"/>
      <c r="AO6" s="672"/>
      <c r="AP6" s="662" t="s">
        <v>234</v>
      </c>
      <c r="AQ6" s="663"/>
      <c r="AR6" s="663"/>
      <c r="AS6" s="663"/>
      <c r="AT6" s="663"/>
      <c r="AU6" s="663"/>
      <c r="AV6" s="663"/>
      <c r="AW6" s="663"/>
      <c r="AX6" s="663"/>
      <c r="AY6" s="663"/>
      <c r="AZ6" s="663"/>
      <c r="BA6" s="663"/>
      <c r="BB6" s="663"/>
      <c r="BC6" s="663"/>
      <c r="BD6" s="663"/>
      <c r="BE6" s="663"/>
      <c r="BF6" s="664"/>
      <c r="BG6" s="665">
        <v>10677405</v>
      </c>
      <c r="BH6" s="666"/>
      <c r="BI6" s="666"/>
      <c r="BJ6" s="666"/>
      <c r="BK6" s="666"/>
      <c r="BL6" s="666"/>
      <c r="BM6" s="666"/>
      <c r="BN6" s="667"/>
      <c r="BO6" s="668">
        <v>94.3</v>
      </c>
      <c r="BP6" s="668"/>
      <c r="BQ6" s="668"/>
      <c r="BR6" s="668"/>
      <c r="BS6" s="669">
        <v>268564</v>
      </c>
      <c r="BT6" s="669"/>
      <c r="BU6" s="669"/>
      <c r="BV6" s="669"/>
      <c r="BW6" s="669"/>
      <c r="BX6" s="669"/>
      <c r="BY6" s="669"/>
      <c r="BZ6" s="669"/>
      <c r="CA6" s="669"/>
      <c r="CB6" s="673"/>
      <c r="CD6" s="676" t="s">
        <v>235</v>
      </c>
      <c r="CE6" s="677"/>
      <c r="CF6" s="677"/>
      <c r="CG6" s="677"/>
      <c r="CH6" s="677"/>
      <c r="CI6" s="677"/>
      <c r="CJ6" s="677"/>
      <c r="CK6" s="677"/>
      <c r="CL6" s="677"/>
      <c r="CM6" s="677"/>
      <c r="CN6" s="677"/>
      <c r="CO6" s="677"/>
      <c r="CP6" s="677"/>
      <c r="CQ6" s="678"/>
      <c r="CR6" s="665">
        <v>255877</v>
      </c>
      <c r="CS6" s="666"/>
      <c r="CT6" s="666"/>
      <c r="CU6" s="666"/>
      <c r="CV6" s="666"/>
      <c r="CW6" s="666"/>
      <c r="CX6" s="666"/>
      <c r="CY6" s="667"/>
      <c r="CZ6" s="659">
        <v>0.6</v>
      </c>
      <c r="DA6" s="660"/>
      <c r="DB6" s="660"/>
      <c r="DC6" s="679"/>
      <c r="DD6" s="674" t="s">
        <v>128</v>
      </c>
      <c r="DE6" s="666"/>
      <c r="DF6" s="666"/>
      <c r="DG6" s="666"/>
      <c r="DH6" s="666"/>
      <c r="DI6" s="666"/>
      <c r="DJ6" s="666"/>
      <c r="DK6" s="666"/>
      <c r="DL6" s="666"/>
      <c r="DM6" s="666"/>
      <c r="DN6" s="666"/>
      <c r="DO6" s="666"/>
      <c r="DP6" s="667"/>
      <c r="DQ6" s="674">
        <v>255737</v>
      </c>
      <c r="DR6" s="666"/>
      <c r="DS6" s="666"/>
      <c r="DT6" s="666"/>
      <c r="DU6" s="666"/>
      <c r="DV6" s="666"/>
      <c r="DW6" s="666"/>
      <c r="DX6" s="666"/>
      <c r="DY6" s="666"/>
      <c r="DZ6" s="666"/>
      <c r="EA6" s="666"/>
      <c r="EB6" s="666"/>
      <c r="EC6" s="675"/>
    </row>
    <row r="7" spans="2:143" ht="11.25" customHeight="1" x14ac:dyDescent="0.15">
      <c r="B7" s="662" t="s">
        <v>236</v>
      </c>
      <c r="C7" s="663"/>
      <c r="D7" s="663"/>
      <c r="E7" s="663"/>
      <c r="F7" s="663"/>
      <c r="G7" s="663"/>
      <c r="H7" s="663"/>
      <c r="I7" s="663"/>
      <c r="J7" s="663"/>
      <c r="K7" s="663"/>
      <c r="L7" s="663"/>
      <c r="M7" s="663"/>
      <c r="N7" s="663"/>
      <c r="O7" s="663"/>
      <c r="P7" s="663"/>
      <c r="Q7" s="664"/>
      <c r="R7" s="665">
        <v>6626</v>
      </c>
      <c r="S7" s="666"/>
      <c r="T7" s="666"/>
      <c r="U7" s="666"/>
      <c r="V7" s="666"/>
      <c r="W7" s="666"/>
      <c r="X7" s="666"/>
      <c r="Y7" s="667"/>
      <c r="Z7" s="668">
        <v>0</v>
      </c>
      <c r="AA7" s="668"/>
      <c r="AB7" s="668"/>
      <c r="AC7" s="668"/>
      <c r="AD7" s="669">
        <v>6626</v>
      </c>
      <c r="AE7" s="669"/>
      <c r="AF7" s="669"/>
      <c r="AG7" s="669"/>
      <c r="AH7" s="669"/>
      <c r="AI7" s="669"/>
      <c r="AJ7" s="669"/>
      <c r="AK7" s="669"/>
      <c r="AL7" s="670">
        <v>0</v>
      </c>
      <c r="AM7" s="671"/>
      <c r="AN7" s="671"/>
      <c r="AO7" s="672"/>
      <c r="AP7" s="662" t="s">
        <v>237</v>
      </c>
      <c r="AQ7" s="663"/>
      <c r="AR7" s="663"/>
      <c r="AS7" s="663"/>
      <c r="AT7" s="663"/>
      <c r="AU7" s="663"/>
      <c r="AV7" s="663"/>
      <c r="AW7" s="663"/>
      <c r="AX7" s="663"/>
      <c r="AY7" s="663"/>
      <c r="AZ7" s="663"/>
      <c r="BA7" s="663"/>
      <c r="BB7" s="663"/>
      <c r="BC7" s="663"/>
      <c r="BD7" s="663"/>
      <c r="BE7" s="663"/>
      <c r="BF7" s="664"/>
      <c r="BG7" s="665">
        <v>4610480</v>
      </c>
      <c r="BH7" s="666"/>
      <c r="BI7" s="666"/>
      <c r="BJ7" s="666"/>
      <c r="BK7" s="666"/>
      <c r="BL7" s="666"/>
      <c r="BM7" s="666"/>
      <c r="BN7" s="667"/>
      <c r="BO7" s="668">
        <v>40.700000000000003</v>
      </c>
      <c r="BP7" s="668"/>
      <c r="BQ7" s="668"/>
      <c r="BR7" s="668"/>
      <c r="BS7" s="669">
        <v>268564</v>
      </c>
      <c r="BT7" s="669"/>
      <c r="BU7" s="669"/>
      <c r="BV7" s="669"/>
      <c r="BW7" s="669"/>
      <c r="BX7" s="669"/>
      <c r="BY7" s="669"/>
      <c r="BZ7" s="669"/>
      <c r="CA7" s="669"/>
      <c r="CB7" s="673"/>
      <c r="CD7" s="680" t="s">
        <v>238</v>
      </c>
      <c r="CE7" s="681"/>
      <c r="CF7" s="681"/>
      <c r="CG7" s="681"/>
      <c r="CH7" s="681"/>
      <c r="CI7" s="681"/>
      <c r="CJ7" s="681"/>
      <c r="CK7" s="681"/>
      <c r="CL7" s="681"/>
      <c r="CM7" s="681"/>
      <c r="CN7" s="681"/>
      <c r="CO7" s="681"/>
      <c r="CP7" s="681"/>
      <c r="CQ7" s="682"/>
      <c r="CR7" s="665">
        <v>4538230</v>
      </c>
      <c r="CS7" s="666"/>
      <c r="CT7" s="666"/>
      <c r="CU7" s="666"/>
      <c r="CV7" s="666"/>
      <c r="CW7" s="666"/>
      <c r="CX7" s="666"/>
      <c r="CY7" s="667"/>
      <c r="CZ7" s="668">
        <v>10</v>
      </c>
      <c r="DA7" s="668"/>
      <c r="DB7" s="668"/>
      <c r="DC7" s="668"/>
      <c r="DD7" s="674">
        <v>69845</v>
      </c>
      <c r="DE7" s="666"/>
      <c r="DF7" s="666"/>
      <c r="DG7" s="666"/>
      <c r="DH7" s="666"/>
      <c r="DI7" s="666"/>
      <c r="DJ7" s="666"/>
      <c r="DK7" s="666"/>
      <c r="DL7" s="666"/>
      <c r="DM7" s="666"/>
      <c r="DN7" s="666"/>
      <c r="DO7" s="666"/>
      <c r="DP7" s="667"/>
      <c r="DQ7" s="674">
        <v>2266590</v>
      </c>
      <c r="DR7" s="666"/>
      <c r="DS7" s="666"/>
      <c r="DT7" s="666"/>
      <c r="DU7" s="666"/>
      <c r="DV7" s="666"/>
      <c r="DW7" s="666"/>
      <c r="DX7" s="666"/>
      <c r="DY7" s="666"/>
      <c r="DZ7" s="666"/>
      <c r="EA7" s="666"/>
      <c r="EB7" s="666"/>
      <c r="EC7" s="675"/>
    </row>
    <row r="8" spans="2:143" ht="11.25" customHeight="1" x14ac:dyDescent="0.15">
      <c r="B8" s="662" t="s">
        <v>239</v>
      </c>
      <c r="C8" s="663"/>
      <c r="D8" s="663"/>
      <c r="E8" s="663"/>
      <c r="F8" s="663"/>
      <c r="G8" s="663"/>
      <c r="H8" s="663"/>
      <c r="I8" s="663"/>
      <c r="J8" s="663"/>
      <c r="K8" s="663"/>
      <c r="L8" s="663"/>
      <c r="M8" s="663"/>
      <c r="N8" s="663"/>
      <c r="O8" s="663"/>
      <c r="P8" s="663"/>
      <c r="Q8" s="664"/>
      <c r="R8" s="665">
        <v>41128</v>
      </c>
      <c r="S8" s="666"/>
      <c r="T8" s="666"/>
      <c r="U8" s="666"/>
      <c r="V8" s="666"/>
      <c r="W8" s="666"/>
      <c r="X8" s="666"/>
      <c r="Y8" s="667"/>
      <c r="Z8" s="668">
        <v>0.1</v>
      </c>
      <c r="AA8" s="668"/>
      <c r="AB8" s="668"/>
      <c r="AC8" s="668"/>
      <c r="AD8" s="669">
        <v>41128</v>
      </c>
      <c r="AE8" s="669"/>
      <c r="AF8" s="669"/>
      <c r="AG8" s="669"/>
      <c r="AH8" s="669"/>
      <c r="AI8" s="669"/>
      <c r="AJ8" s="669"/>
      <c r="AK8" s="669"/>
      <c r="AL8" s="670">
        <v>0.2</v>
      </c>
      <c r="AM8" s="671"/>
      <c r="AN8" s="671"/>
      <c r="AO8" s="672"/>
      <c r="AP8" s="662" t="s">
        <v>240</v>
      </c>
      <c r="AQ8" s="663"/>
      <c r="AR8" s="663"/>
      <c r="AS8" s="663"/>
      <c r="AT8" s="663"/>
      <c r="AU8" s="663"/>
      <c r="AV8" s="663"/>
      <c r="AW8" s="663"/>
      <c r="AX8" s="663"/>
      <c r="AY8" s="663"/>
      <c r="AZ8" s="663"/>
      <c r="BA8" s="663"/>
      <c r="BB8" s="663"/>
      <c r="BC8" s="663"/>
      <c r="BD8" s="663"/>
      <c r="BE8" s="663"/>
      <c r="BF8" s="664"/>
      <c r="BG8" s="665">
        <v>144139</v>
      </c>
      <c r="BH8" s="666"/>
      <c r="BI8" s="666"/>
      <c r="BJ8" s="666"/>
      <c r="BK8" s="666"/>
      <c r="BL8" s="666"/>
      <c r="BM8" s="666"/>
      <c r="BN8" s="667"/>
      <c r="BO8" s="668">
        <v>1.3</v>
      </c>
      <c r="BP8" s="668"/>
      <c r="BQ8" s="668"/>
      <c r="BR8" s="668"/>
      <c r="BS8" s="669" t="s">
        <v>128</v>
      </c>
      <c r="BT8" s="669"/>
      <c r="BU8" s="669"/>
      <c r="BV8" s="669"/>
      <c r="BW8" s="669"/>
      <c r="BX8" s="669"/>
      <c r="BY8" s="669"/>
      <c r="BZ8" s="669"/>
      <c r="CA8" s="669"/>
      <c r="CB8" s="673"/>
      <c r="CD8" s="680" t="s">
        <v>241</v>
      </c>
      <c r="CE8" s="681"/>
      <c r="CF8" s="681"/>
      <c r="CG8" s="681"/>
      <c r="CH8" s="681"/>
      <c r="CI8" s="681"/>
      <c r="CJ8" s="681"/>
      <c r="CK8" s="681"/>
      <c r="CL8" s="681"/>
      <c r="CM8" s="681"/>
      <c r="CN8" s="681"/>
      <c r="CO8" s="681"/>
      <c r="CP8" s="681"/>
      <c r="CQ8" s="682"/>
      <c r="CR8" s="665">
        <v>18291284</v>
      </c>
      <c r="CS8" s="666"/>
      <c r="CT8" s="666"/>
      <c r="CU8" s="666"/>
      <c r="CV8" s="666"/>
      <c r="CW8" s="666"/>
      <c r="CX8" s="666"/>
      <c r="CY8" s="667"/>
      <c r="CZ8" s="668">
        <v>40.299999999999997</v>
      </c>
      <c r="DA8" s="668"/>
      <c r="DB8" s="668"/>
      <c r="DC8" s="668"/>
      <c r="DD8" s="674">
        <v>85087</v>
      </c>
      <c r="DE8" s="666"/>
      <c r="DF8" s="666"/>
      <c r="DG8" s="666"/>
      <c r="DH8" s="666"/>
      <c r="DI8" s="666"/>
      <c r="DJ8" s="666"/>
      <c r="DK8" s="666"/>
      <c r="DL8" s="666"/>
      <c r="DM8" s="666"/>
      <c r="DN8" s="666"/>
      <c r="DO8" s="666"/>
      <c r="DP8" s="667"/>
      <c r="DQ8" s="674">
        <v>8287294</v>
      </c>
      <c r="DR8" s="666"/>
      <c r="DS8" s="666"/>
      <c r="DT8" s="666"/>
      <c r="DU8" s="666"/>
      <c r="DV8" s="666"/>
      <c r="DW8" s="666"/>
      <c r="DX8" s="666"/>
      <c r="DY8" s="666"/>
      <c r="DZ8" s="666"/>
      <c r="EA8" s="666"/>
      <c r="EB8" s="666"/>
      <c r="EC8" s="675"/>
    </row>
    <row r="9" spans="2:143" ht="11.25" customHeight="1" x14ac:dyDescent="0.15">
      <c r="B9" s="662" t="s">
        <v>242</v>
      </c>
      <c r="C9" s="663"/>
      <c r="D9" s="663"/>
      <c r="E9" s="663"/>
      <c r="F9" s="663"/>
      <c r="G9" s="663"/>
      <c r="H9" s="663"/>
      <c r="I9" s="663"/>
      <c r="J9" s="663"/>
      <c r="K9" s="663"/>
      <c r="L9" s="663"/>
      <c r="M9" s="663"/>
      <c r="N9" s="663"/>
      <c r="O9" s="663"/>
      <c r="P9" s="663"/>
      <c r="Q9" s="664"/>
      <c r="R9" s="665">
        <v>43890</v>
      </c>
      <c r="S9" s="666"/>
      <c r="T9" s="666"/>
      <c r="U9" s="666"/>
      <c r="V9" s="666"/>
      <c r="W9" s="666"/>
      <c r="X9" s="666"/>
      <c r="Y9" s="667"/>
      <c r="Z9" s="668">
        <v>0.1</v>
      </c>
      <c r="AA9" s="668"/>
      <c r="AB9" s="668"/>
      <c r="AC9" s="668"/>
      <c r="AD9" s="669">
        <v>43890</v>
      </c>
      <c r="AE9" s="669"/>
      <c r="AF9" s="669"/>
      <c r="AG9" s="669"/>
      <c r="AH9" s="669"/>
      <c r="AI9" s="669"/>
      <c r="AJ9" s="669"/>
      <c r="AK9" s="669"/>
      <c r="AL9" s="670">
        <v>0.2</v>
      </c>
      <c r="AM9" s="671"/>
      <c r="AN9" s="671"/>
      <c r="AO9" s="672"/>
      <c r="AP9" s="662" t="s">
        <v>243</v>
      </c>
      <c r="AQ9" s="663"/>
      <c r="AR9" s="663"/>
      <c r="AS9" s="663"/>
      <c r="AT9" s="663"/>
      <c r="AU9" s="663"/>
      <c r="AV9" s="663"/>
      <c r="AW9" s="663"/>
      <c r="AX9" s="663"/>
      <c r="AY9" s="663"/>
      <c r="AZ9" s="663"/>
      <c r="BA9" s="663"/>
      <c r="BB9" s="663"/>
      <c r="BC9" s="663"/>
      <c r="BD9" s="663"/>
      <c r="BE9" s="663"/>
      <c r="BF9" s="664"/>
      <c r="BG9" s="665">
        <v>3518125</v>
      </c>
      <c r="BH9" s="666"/>
      <c r="BI9" s="666"/>
      <c r="BJ9" s="666"/>
      <c r="BK9" s="666"/>
      <c r="BL9" s="666"/>
      <c r="BM9" s="666"/>
      <c r="BN9" s="667"/>
      <c r="BO9" s="668">
        <v>31.1</v>
      </c>
      <c r="BP9" s="668"/>
      <c r="BQ9" s="668"/>
      <c r="BR9" s="668"/>
      <c r="BS9" s="669" t="s">
        <v>128</v>
      </c>
      <c r="BT9" s="669"/>
      <c r="BU9" s="669"/>
      <c r="BV9" s="669"/>
      <c r="BW9" s="669"/>
      <c r="BX9" s="669"/>
      <c r="BY9" s="669"/>
      <c r="BZ9" s="669"/>
      <c r="CA9" s="669"/>
      <c r="CB9" s="673"/>
      <c r="CD9" s="680" t="s">
        <v>244</v>
      </c>
      <c r="CE9" s="681"/>
      <c r="CF9" s="681"/>
      <c r="CG9" s="681"/>
      <c r="CH9" s="681"/>
      <c r="CI9" s="681"/>
      <c r="CJ9" s="681"/>
      <c r="CK9" s="681"/>
      <c r="CL9" s="681"/>
      <c r="CM9" s="681"/>
      <c r="CN9" s="681"/>
      <c r="CO9" s="681"/>
      <c r="CP9" s="681"/>
      <c r="CQ9" s="682"/>
      <c r="CR9" s="665">
        <v>4740202</v>
      </c>
      <c r="CS9" s="666"/>
      <c r="CT9" s="666"/>
      <c r="CU9" s="666"/>
      <c r="CV9" s="666"/>
      <c r="CW9" s="666"/>
      <c r="CX9" s="666"/>
      <c r="CY9" s="667"/>
      <c r="CZ9" s="668">
        <v>10.4</v>
      </c>
      <c r="DA9" s="668"/>
      <c r="DB9" s="668"/>
      <c r="DC9" s="668"/>
      <c r="DD9" s="674">
        <v>1203743</v>
      </c>
      <c r="DE9" s="666"/>
      <c r="DF9" s="666"/>
      <c r="DG9" s="666"/>
      <c r="DH9" s="666"/>
      <c r="DI9" s="666"/>
      <c r="DJ9" s="666"/>
      <c r="DK9" s="666"/>
      <c r="DL9" s="666"/>
      <c r="DM9" s="666"/>
      <c r="DN9" s="666"/>
      <c r="DO9" s="666"/>
      <c r="DP9" s="667"/>
      <c r="DQ9" s="674">
        <v>2611576</v>
      </c>
      <c r="DR9" s="666"/>
      <c r="DS9" s="666"/>
      <c r="DT9" s="666"/>
      <c r="DU9" s="666"/>
      <c r="DV9" s="666"/>
      <c r="DW9" s="666"/>
      <c r="DX9" s="666"/>
      <c r="DY9" s="666"/>
      <c r="DZ9" s="666"/>
      <c r="EA9" s="666"/>
      <c r="EB9" s="666"/>
      <c r="EC9" s="675"/>
    </row>
    <row r="10" spans="2:143" ht="11.25" customHeight="1" x14ac:dyDescent="0.15">
      <c r="B10" s="662" t="s">
        <v>245</v>
      </c>
      <c r="C10" s="663"/>
      <c r="D10" s="663"/>
      <c r="E10" s="663"/>
      <c r="F10" s="663"/>
      <c r="G10" s="663"/>
      <c r="H10" s="663"/>
      <c r="I10" s="663"/>
      <c r="J10" s="663"/>
      <c r="K10" s="663"/>
      <c r="L10" s="663"/>
      <c r="M10" s="663"/>
      <c r="N10" s="663"/>
      <c r="O10" s="663"/>
      <c r="P10" s="663"/>
      <c r="Q10" s="664"/>
      <c r="R10" s="665" t="s">
        <v>128</v>
      </c>
      <c r="S10" s="666"/>
      <c r="T10" s="666"/>
      <c r="U10" s="666"/>
      <c r="V10" s="666"/>
      <c r="W10" s="666"/>
      <c r="X10" s="666"/>
      <c r="Y10" s="667"/>
      <c r="Z10" s="668" t="s">
        <v>128</v>
      </c>
      <c r="AA10" s="668"/>
      <c r="AB10" s="668"/>
      <c r="AC10" s="668"/>
      <c r="AD10" s="669" t="s">
        <v>128</v>
      </c>
      <c r="AE10" s="669"/>
      <c r="AF10" s="669"/>
      <c r="AG10" s="669"/>
      <c r="AH10" s="669"/>
      <c r="AI10" s="669"/>
      <c r="AJ10" s="669"/>
      <c r="AK10" s="669"/>
      <c r="AL10" s="670" t="s">
        <v>128</v>
      </c>
      <c r="AM10" s="671"/>
      <c r="AN10" s="671"/>
      <c r="AO10" s="672"/>
      <c r="AP10" s="662" t="s">
        <v>246</v>
      </c>
      <c r="AQ10" s="663"/>
      <c r="AR10" s="663"/>
      <c r="AS10" s="663"/>
      <c r="AT10" s="663"/>
      <c r="AU10" s="663"/>
      <c r="AV10" s="663"/>
      <c r="AW10" s="663"/>
      <c r="AX10" s="663"/>
      <c r="AY10" s="663"/>
      <c r="AZ10" s="663"/>
      <c r="BA10" s="663"/>
      <c r="BB10" s="663"/>
      <c r="BC10" s="663"/>
      <c r="BD10" s="663"/>
      <c r="BE10" s="663"/>
      <c r="BF10" s="664"/>
      <c r="BG10" s="665">
        <v>274889</v>
      </c>
      <c r="BH10" s="666"/>
      <c r="BI10" s="666"/>
      <c r="BJ10" s="666"/>
      <c r="BK10" s="666"/>
      <c r="BL10" s="666"/>
      <c r="BM10" s="666"/>
      <c r="BN10" s="667"/>
      <c r="BO10" s="668">
        <v>2.4</v>
      </c>
      <c r="BP10" s="668"/>
      <c r="BQ10" s="668"/>
      <c r="BR10" s="668"/>
      <c r="BS10" s="669">
        <v>77861</v>
      </c>
      <c r="BT10" s="669"/>
      <c r="BU10" s="669"/>
      <c r="BV10" s="669"/>
      <c r="BW10" s="669"/>
      <c r="BX10" s="669"/>
      <c r="BY10" s="669"/>
      <c r="BZ10" s="669"/>
      <c r="CA10" s="669"/>
      <c r="CB10" s="673"/>
      <c r="CD10" s="680" t="s">
        <v>247</v>
      </c>
      <c r="CE10" s="681"/>
      <c r="CF10" s="681"/>
      <c r="CG10" s="681"/>
      <c r="CH10" s="681"/>
      <c r="CI10" s="681"/>
      <c r="CJ10" s="681"/>
      <c r="CK10" s="681"/>
      <c r="CL10" s="681"/>
      <c r="CM10" s="681"/>
      <c r="CN10" s="681"/>
      <c r="CO10" s="681"/>
      <c r="CP10" s="681"/>
      <c r="CQ10" s="682"/>
      <c r="CR10" s="665">
        <v>32754</v>
      </c>
      <c r="CS10" s="666"/>
      <c r="CT10" s="666"/>
      <c r="CU10" s="666"/>
      <c r="CV10" s="666"/>
      <c r="CW10" s="666"/>
      <c r="CX10" s="666"/>
      <c r="CY10" s="667"/>
      <c r="CZ10" s="668">
        <v>0.1</v>
      </c>
      <c r="DA10" s="668"/>
      <c r="DB10" s="668"/>
      <c r="DC10" s="668"/>
      <c r="DD10" s="674" t="s">
        <v>128</v>
      </c>
      <c r="DE10" s="666"/>
      <c r="DF10" s="666"/>
      <c r="DG10" s="666"/>
      <c r="DH10" s="666"/>
      <c r="DI10" s="666"/>
      <c r="DJ10" s="666"/>
      <c r="DK10" s="666"/>
      <c r="DL10" s="666"/>
      <c r="DM10" s="666"/>
      <c r="DN10" s="666"/>
      <c r="DO10" s="666"/>
      <c r="DP10" s="667"/>
      <c r="DQ10" s="674">
        <v>21625</v>
      </c>
      <c r="DR10" s="666"/>
      <c r="DS10" s="666"/>
      <c r="DT10" s="666"/>
      <c r="DU10" s="666"/>
      <c r="DV10" s="666"/>
      <c r="DW10" s="666"/>
      <c r="DX10" s="666"/>
      <c r="DY10" s="666"/>
      <c r="DZ10" s="666"/>
      <c r="EA10" s="666"/>
      <c r="EB10" s="666"/>
      <c r="EC10" s="675"/>
    </row>
    <row r="11" spans="2:143" ht="11.25" customHeight="1" x14ac:dyDescent="0.15">
      <c r="B11" s="662" t="s">
        <v>248</v>
      </c>
      <c r="C11" s="663"/>
      <c r="D11" s="663"/>
      <c r="E11" s="663"/>
      <c r="F11" s="663"/>
      <c r="G11" s="663"/>
      <c r="H11" s="663"/>
      <c r="I11" s="663"/>
      <c r="J11" s="663"/>
      <c r="K11" s="663"/>
      <c r="L11" s="663"/>
      <c r="M11" s="663"/>
      <c r="N11" s="663"/>
      <c r="O11" s="663"/>
      <c r="P11" s="663"/>
      <c r="Q11" s="664"/>
      <c r="R11" s="665">
        <v>2007926</v>
      </c>
      <c r="S11" s="666"/>
      <c r="T11" s="666"/>
      <c r="U11" s="666"/>
      <c r="V11" s="666"/>
      <c r="W11" s="666"/>
      <c r="X11" s="666"/>
      <c r="Y11" s="667"/>
      <c r="Z11" s="670">
        <v>4.2</v>
      </c>
      <c r="AA11" s="671"/>
      <c r="AB11" s="671"/>
      <c r="AC11" s="683"/>
      <c r="AD11" s="674">
        <v>2007926</v>
      </c>
      <c r="AE11" s="666"/>
      <c r="AF11" s="666"/>
      <c r="AG11" s="666"/>
      <c r="AH11" s="666"/>
      <c r="AI11" s="666"/>
      <c r="AJ11" s="666"/>
      <c r="AK11" s="667"/>
      <c r="AL11" s="670">
        <v>8.3000000000000007</v>
      </c>
      <c r="AM11" s="671"/>
      <c r="AN11" s="671"/>
      <c r="AO11" s="672"/>
      <c r="AP11" s="662" t="s">
        <v>249</v>
      </c>
      <c r="AQ11" s="663"/>
      <c r="AR11" s="663"/>
      <c r="AS11" s="663"/>
      <c r="AT11" s="663"/>
      <c r="AU11" s="663"/>
      <c r="AV11" s="663"/>
      <c r="AW11" s="663"/>
      <c r="AX11" s="663"/>
      <c r="AY11" s="663"/>
      <c r="AZ11" s="663"/>
      <c r="BA11" s="663"/>
      <c r="BB11" s="663"/>
      <c r="BC11" s="663"/>
      <c r="BD11" s="663"/>
      <c r="BE11" s="663"/>
      <c r="BF11" s="664"/>
      <c r="BG11" s="665">
        <v>673327</v>
      </c>
      <c r="BH11" s="666"/>
      <c r="BI11" s="666"/>
      <c r="BJ11" s="666"/>
      <c r="BK11" s="666"/>
      <c r="BL11" s="666"/>
      <c r="BM11" s="666"/>
      <c r="BN11" s="667"/>
      <c r="BO11" s="668">
        <v>5.9</v>
      </c>
      <c r="BP11" s="668"/>
      <c r="BQ11" s="668"/>
      <c r="BR11" s="668"/>
      <c r="BS11" s="669">
        <v>190703</v>
      </c>
      <c r="BT11" s="669"/>
      <c r="BU11" s="669"/>
      <c r="BV11" s="669"/>
      <c r="BW11" s="669"/>
      <c r="BX11" s="669"/>
      <c r="BY11" s="669"/>
      <c r="BZ11" s="669"/>
      <c r="CA11" s="669"/>
      <c r="CB11" s="673"/>
      <c r="CD11" s="680" t="s">
        <v>250</v>
      </c>
      <c r="CE11" s="681"/>
      <c r="CF11" s="681"/>
      <c r="CG11" s="681"/>
      <c r="CH11" s="681"/>
      <c r="CI11" s="681"/>
      <c r="CJ11" s="681"/>
      <c r="CK11" s="681"/>
      <c r="CL11" s="681"/>
      <c r="CM11" s="681"/>
      <c r="CN11" s="681"/>
      <c r="CO11" s="681"/>
      <c r="CP11" s="681"/>
      <c r="CQ11" s="682"/>
      <c r="CR11" s="665">
        <v>1723601</v>
      </c>
      <c r="CS11" s="666"/>
      <c r="CT11" s="666"/>
      <c r="CU11" s="666"/>
      <c r="CV11" s="666"/>
      <c r="CW11" s="666"/>
      <c r="CX11" s="666"/>
      <c r="CY11" s="667"/>
      <c r="CZ11" s="668">
        <v>3.8</v>
      </c>
      <c r="DA11" s="668"/>
      <c r="DB11" s="668"/>
      <c r="DC11" s="668"/>
      <c r="DD11" s="674">
        <v>524696</v>
      </c>
      <c r="DE11" s="666"/>
      <c r="DF11" s="666"/>
      <c r="DG11" s="666"/>
      <c r="DH11" s="666"/>
      <c r="DI11" s="666"/>
      <c r="DJ11" s="666"/>
      <c r="DK11" s="666"/>
      <c r="DL11" s="666"/>
      <c r="DM11" s="666"/>
      <c r="DN11" s="666"/>
      <c r="DO11" s="666"/>
      <c r="DP11" s="667"/>
      <c r="DQ11" s="674">
        <v>981360</v>
      </c>
      <c r="DR11" s="666"/>
      <c r="DS11" s="666"/>
      <c r="DT11" s="666"/>
      <c r="DU11" s="666"/>
      <c r="DV11" s="666"/>
      <c r="DW11" s="666"/>
      <c r="DX11" s="666"/>
      <c r="DY11" s="666"/>
      <c r="DZ11" s="666"/>
      <c r="EA11" s="666"/>
      <c r="EB11" s="666"/>
      <c r="EC11" s="675"/>
    </row>
    <row r="12" spans="2:143" ht="11.25" customHeight="1" x14ac:dyDescent="0.15">
      <c r="B12" s="662" t="s">
        <v>251</v>
      </c>
      <c r="C12" s="663"/>
      <c r="D12" s="663"/>
      <c r="E12" s="663"/>
      <c r="F12" s="663"/>
      <c r="G12" s="663"/>
      <c r="H12" s="663"/>
      <c r="I12" s="663"/>
      <c r="J12" s="663"/>
      <c r="K12" s="663"/>
      <c r="L12" s="663"/>
      <c r="M12" s="663"/>
      <c r="N12" s="663"/>
      <c r="O12" s="663"/>
      <c r="P12" s="663"/>
      <c r="Q12" s="664"/>
      <c r="R12" s="665">
        <v>9124</v>
      </c>
      <c r="S12" s="666"/>
      <c r="T12" s="666"/>
      <c r="U12" s="666"/>
      <c r="V12" s="666"/>
      <c r="W12" s="666"/>
      <c r="X12" s="666"/>
      <c r="Y12" s="667"/>
      <c r="Z12" s="668">
        <v>0</v>
      </c>
      <c r="AA12" s="668"/>
      <c r="AB12" s="668"/>
      <c r="AC12" s="668"/>
      <c r="AD12" s="669">
        <v>9124</v>
      </c>
      <c r="AE12" s="669"/>
      <c r="AF12" s="669"/>
      <c r="AG12" s="669"/>
      <c r="AH12" s="669"/>
      <c r="AI12" s="669"/>
      <c r="AJ12" s="669"/>
      <c r="AK12" s="669"/>
      <c r="AL12" s="670">
        <v>0</v>
      </c>
      <c r="AM12" s="671"/>
      <c r="AN12" s="671"/>
      <c r="AO12" s="672"/>
      <c r="AP12" s="662" t="s">
        <v>252</v>
      </c>
      <c r="AQ12" s="663"/>
      <c r="AR12" s="663"/>
      <c r="AS12" s="663"/>
      <c r="AT12" s="663"/>
      <c r="AU12" s="663"/>
      <c r="AV12" s="663"/>
      <c r="AW12" s="663"/>
      <c r="AX12" s="663"/>
      <c r="AY12" s="663"/>
      <c r="AZ12" s="663"/>
      <c r="BA12" s="663"/>
      <c r="BB12" s="663"/>
      <c r="BC12" s="663"/>
      <c r="BD12" s="663"/>
      <c r="BE12" s="663"/>
      <c r="BF12" s="664"/>
      <c r="BG12" s="665">
        <v>5067068</v>
      </c>
      <c r="BH12" s="666"/>
      <c r="BI12" s="666"/>
      <c r="BJ12" s="666"/>
      <c r="BK12" s="666"/>
      <c r="BL12" s="666"/>
      <c r="BM12" s="666"/>
      <c r="BN12" s="667"/>
      <c r="BO12" s="668">
        <v>44.8</v>
      </c>
      <c r="BP12" s="668"/>
      <c r="BQ12" s="668"/>
      <c r="BR12" s="668"/>
      <c r="BS12" s="669" t="s">
        <v>128</v>
      </c>
      <c r="BT12" s="669"/>
      <c r="BU12" s="669"/>
      <c r="BV12" s="669"/>
      <c r="BW12" s="669"/>
      <c r="BX12" s="669"/>
      <c r="BY12" s="669"/>
      <c r="BZ12" s="669"/>
      <c r="CA12" s="669"/>
      <c r="CB12" s="673"/>
      <c r="CD12" s="680" t="s">
        <v>253</v>
      </c>
      <c r="CE12" s="681"/>
      <c r="CF12" s="681"/>
      <c r="CG12" s="681"/>
      <c r="CH12" s="681"/>
      <c r="CI12" s="681"/>
      <c r="CJ12" s="681"/>
      <c r="CK12" s="681"/>
      <c r="CL12" s="681"/>
      <c r="CM12" s="681"/>
      <c r="CN12" s="681"/>
      <c r="CO12" s="681"/>
      <c r="CP12" s="681"/>
      <c r="CQ12" s="682"/>
      <c r="CR12" s="665">
        <v>1096655</v>
      </c>
      <c r="CS12" s="666"/>
      <c r="CT12" s="666"/>
      <c r="CU12" s="666"/>
      <c r="CV12" s="666"/>
      <c r="CW12" s="666"/>
      <c r="CX12" s="666"/>
      <c r="CY12" s="667"/>
      <c r="CZ12" s="668">
        <v>2.4</v>
      </c>
      <c r="DA12" s="668"/>
      <c r="DB12" s="668"/>
      <c r="DC12" s="668"/>
      <c r="DD12" s="674">
        <v>79172</v>
      </c>
      <c r="DE12" s="666"/>
      <c r="DF12" s="666"/>
      <c r="DG12" s="666"/>
      <c r="DH12" s="666"/>
      <c r="DI12" s="666"/>
      <c r="DJ12" s="666"/>
      <c r="DK12" s="666"/>
      <c r="DL12" s="666"/>
      <c r="DM12" s="666"/>
      <c r="DN12" s="666"/>
      <c r="DO12" s="666"/>
      <c r="DP12" s="667"/>
      <c r="DQ12" s="674">
        <v>932382</v>
      </c>
      <c r="DR12" s="666"/>
      <c r="DS12" s="666"/>
      <c r="DT12" s="666"/>
      <c r="DU12" s="666"/>
      <c r="DV12" s="666"/>
      <c r="DW12" s="666"/>
      <c r="DX12" s="666"/>
      <c r="DY12" s="666"/>
      <c r="DZ12" s="666"/>
      <c r="EA12" s="666"/>
      <c r="EB12" s="666"/>
      <c r="EC12" s="675"/>
    </row>
    <row r="13" spans="2:143" ht="11.25" customHeight="1" x14ac:dyDescent="0.15">
      <c r="B13" s="662" t="s">
        <v>254</v>
      </c>
      <c r="C13" s="663"/>
      <c r="D13" s="663"/>
      <c r="E13" s="663"/>
      <c r="F13" s="663"/>
      <c r="G13" s="663"/>
      <c r="H13" s="663"/>
      <c r="I13" s="663"/>
      <c r="J13" s="663"/>
      <c r="K13" s="663"/>
      <c r="L13" s="663"/>
      <c r="M13" s="663"/>
      <c r="N13" s="663"/>
      <c r="O13" s="663"/>
      <c r="P13" s="663"/>
      <c r="Q13" s="664"/>
      <c r="R13" s="665" t="s">
        <v>128</v>
      </c>
      <c r="S13" s="666"/>
      <c r="T13" s="666"/>
      <c r="U13" s="666"/>
      <c r="V13" s="666"/>
      <c r="W13" s="666"/>
      <c r="X13" s="666"/>
      <c r="Y13" s="667"/>
      <c r="Z13" s="668" t="s">
        <v>128</v>
      </c>
      <c r="AA13" s="668"/>
      <c r="AB13" s="668"/>
      <c r="AC13" s="668"/>
      <c r="AD13" s="669" t="s">
        <v>128</v>
      </c>
      <c r="AE13" s="669"/>
      <c r="AF13" s="669"/>
      <c r="AG13" s="669"/>
      <c r="AH13" s="669"/>
      <c r="AI13" s="669"/>
      <c r="AJ13" s="669"/>
      <c r="AK13" s="669"/>
      <c r="AL13" s="670" t="s">
        <v>128</v>
      </c>
      <c r="AM13" s="671"/>
      <c r="AN13" s="671"/>
      <c r="AO13" s="672"/>
      <c r="AP13" s="662" t="s">
        <v>255</v>
      </c>
      <c r="AQ13" s="663"/>
      <c r="AR13" s="663"/>
      <c r="AS13" s="663"/>
      <c r="AT13" s="663"/>
      <c r="AU13" s="663"/>
      <c r="AV13" s="663"/>
      <c r="AW13" s="663"/>
      <c r="AX13" s="663"/>
      <c r="AY13" s="663"/>
      <c r="AZ13" s="663"/>
      <c r="BA13" s="663"/>
      <c r="BB13" s="663"/>
      <c r="BC13" s="663"/>
      <c r="BD13" s="663"/>
      <c r="BE13" s="663"/>
      <c r="BF13" s="664"/>
      <c r="BG13" s="665">
        <v>5007955</v>
      </c>
      <c r="BH13" s="666"/>
      <c r="BI13" s="666"/>
      <c r="BJ13" s="666"/>
      <c r="BK13" s="666"/>
      <c r="BL13" s="666"/>
      <c r="BM13" s="666"/>
      <c r="BN13" s="667"/>
      <c r="BO13" s="668">
        <v>44.2</v>
      </c>
      <c r="BP13" s="668"/>
      <c r="BQ13" s="668"/>
      <c r="BR13" s="668"/>
      <c r="BS13" s="669" t="s">
        <v>128</v>
      </c>
      <c r="BT13" s="669"/>
      <c r="BU13" s="669"/>
      <c r="BV13" s="669"/>
      <c r="BW13" s="669"/>
      <c r="BX13" s="669"/>
      <c r="BY13" s="669"/>
      <c r="BZ13" s="669"/>
      <c r="CA13" s="669"/>
      <c r="CB13" s="673"/>
      <c r="CD13" s="680" t="s">
        <v>256</v>
      </c>
      <c r="CE13" s="681"/>
      <c r="CF13" s="681"/>
      <c r="CG13" s="681"/>
      <c r="CH13" s="681"/>
      <c r="CI13" s="681"/>
      <c r="CJ13" s="681"/>
      <c r="CK13" s="681"/>
      <c r="CL13" s="681"/>
      <c r="CM13" s="681"/>
      <c r="CN13" s="681"/>
      <c r="CO13" s="681"/>
      <c r="CP13" s="681"/>
      <c r="CQ13" s="682"/>
      <c r="CR13" s="665">
        <v>4296575</v>
      </c>
      <c r="CS13" s="666"/>
      <c r="CT13" s="666"/>
      <c r="CU13" s="666"/>
      <c r="CV13" s="666"/>
      <c r="CW13" s="666"/>
      <c r="CX13" s="666"/>
      <c r="CY13" s="667"/>
      <c r="CZ13" s="668">
        <v>9.5</v>
      </c>
      <c r="DA13" s="668"/>
      <c r="DB13" s="668"/>
      <c r="DC13" s="668"/>
      <c r="DD13" s="674">
        <v>2147375</v>
      </c>
      <c r="DE13" s="666"/>
      <c r="DF13" s="666"/>
      <c r="DG13" s="666"/>
      <c r="DH13" s="666"/>
      <c r="DI13" s="666"/>
      <c r="DJ13" s="666"/>
      <c r="DK13" s="666"/>
      <c r="DL13" s="666"/>
      <c r="DM13" s="666"/>
      <c r="DN13" s="666"/>
      <c r="DO13" s="666"/>
      <c r="DP13" s="667"/>
      <c r="DQ13" s="674">
        <v>2258938</v>
      </c>
      <c r="DR13" s="666"/>
      <c r="DS13" s="666"/>
      <c r="DT13" s="666"/>
      <c r="DU13" s="666"/>
      <c r="DV13" s="666"/>
      <c r="DW13" s="666"/>
      <c r="DX13" s="666"/>
      <c r="DY13" s="666"/>
      <c r="DZ13" s="666"/>
      <c r="EA13" s="666"/>
      <c r="EB13" s="666"/>
      <c r="EC13" s="675"/>
    </row>
    <row r="14" spans="2:143" ht="11.25" customHeight="1" x14ac:dyDescent="0.15">
      <c r="B14" s="662" t="s">
        <v>257</v>
      </c>
      <c r="C14" s="663"/>
      <c r="D14" s="663"/>
      <c r="E14" s="663"/>
      <c r="F14" s="663"/>
      <c r="G14" s="663"/>
      <c r="H14" s="663"/>
      <c r="I14" s="663"/>
      <c r="J14" s="663"/>
      <c r="K14" s="663"/>
      <c r="L14" s="663"/>
      <c r="M14" s="663"/>
      <c r="N14" s="663"/>
      <c r="O14" s="663"/>
      <c r="P14" s="663"/>
      <c r="Q14" s="664"/>
      <c r="R14" s="665" t="s">
        <v>128</v>
      </c>
      <c r="S14" s="666"/>
      <c r="T14" s="666"/>
      <c r="U14" s="666"/>
      <c r="V14" s="666"/>
      <c r="W14" s="666"/>
      <c r="X14" s="666"/>
      <c r="Y14" s="667"/>
      <c r="Z14" s="668" t="s">
        <v>128</v>
      </c>
      <c r="AA14" s="668"/>
      <c r="AB14" s="668"/>
      <c r="AC14" s="668"/>
      <c r="AD14" s="669" t="s">
        <v>128</v>
      </c>
      <c r="AE14" s="669"/>
      <c r="AF14" s="669"/>
      <c r="AG14" s="669"/>
      <c r="AH14" s="669"/>
      <c r="AI14" s="669"/>
      <c r="AJ14" s="669"/>
      <c r="AK14" s="669"/>
      <c r="AL14" s="670" t="s">
        <v>128</v>
      </c>
      <c r="AM14" s="671"/>
      <c r="AN14" s="671"/>
      <c r="AO14" s="672"/>
      <c r="AP14" s="662" t="s">
        <v>258</v>
      </c>
      <c r="AQ14" s="663"/>
      <c r="AR14" s="663"/>
      <c r="AS14" s="663"/>
      <c r="AT14" s="663"/>
      <c r="AU14" s="663"/>
      <c r="AV14" s="663"/>
      <c r="AW14" s="663"/>
      <c r="AX14" s="663"/>
      <c r="AY14" s="663"/>
      <c r="AZ14" s="663"/>
      <c r="BA14" s="663"/>
      <c r="BB14" s="663"/>
      <c r="BC14" s="663"/>
      <c r="BD14" s="663"/>
      <c r="BE14" s="663"/>
      <c r="BF14" s="664"/>
      <c r="BG14" s="665">
        <v>317939</v>
      </c>
      <c r="BH14" s="666"/>
      <c r="BI14" s="666"/>
      <c r="BJ14" s="666"/>
      <c r="BK14" s="666"/>
      <c r="BL14" s="666"/>
      <c r="BM14" s="666"/>
      <c r="BN14" s="667"/>
      <c r="BO14" s="668">
        <v>2.8</v>
      </c>
      <c r="BP14" s="668"/>
      <c r="BQ14" s="668"/>
      <c r="BR14" s="668"/>
      <c r="BS14" s="669" t="s">
        <v>128</v>
      </c>
      <c r="BT14" s="669"/>
      <c r="BU14" s="669"/>
      <c r="BV14" s="669"/>
      <c r="BW14" s="669"/>
      <c r="BX14" s="669"/>
      <c r="BY14" s="669"/>
      <c r="BZ14" s="669"/>
      <c r="CA14" s="669"/>
      <c r="CB14" s="673"/>
      <c r="CD14" s="680" t="s">
        <v>259</v>
      </c>
      <c r="CE14" s="681"/>
      <c r="CF14" s="681"/>
      <c r="CG14" s="681"/>
      <c r="CH14" s="681"/>
      <c r="CI14" s="681"/>
      <c r="CJ14" s="681"/>
      <c r="CK14" s="681"/>
      <c r="CL14" s="681"/>
      <c r="CM14" s="681"/>
      <c r="CN14" s="681"/>
      <c r="CO14" s="681"/>
      <c r="CP14" s="681"/>
      <c r="CQ14" s="682"/>
      <c r="CR14" s="665">
        <v>1455455</v>
      </c>
      <c r="CS14" s="666"/>
      <c r="CT14" s="666"/>
      <c r="CU14" s="666"/>
      <c r="CV14" s="666"/>
      <c r="CW14" s="666"/>
      <c r="CX14" s="666"/>
      <c r="CY14" s="667"/>
      <c r="CZ14" s="668">
        <v>3.2</v>
      </c>
      <c r="DA14" s="668"/>
      <c r="DB14" s="668"/>
      <c r="DC14" s="668"/>
      <c r="DD14" s="674">
        <v>314659</v>
      </c>
      <c r="DE14" s="666"/>
      <c r="DF14" s="666"/>
      <c r="DG14" s="666"/>
      <c r="DH14" s="666"/>
      <c r="DI14" s="666"/>
      <c r="DJ14" s="666"/>
      <c r="DK14" s="666"/>
      <c r="DL14" s="666"/>
      <c r="DM14" s="666"/>
      <c r="DN14" s="666"/>
      <c r="DO14" s="666"/>
      <c r="DP14" s="667"/>
      <c r="DQ14" s="674">
        <v>1179379</v>
      </c>
      <c r="DR14" s="666"/>
      <c r="DS14" s="666"/>
      <c r="DT14" s="666"/>
      <c r="DU14" s="666"/>
      <c r="DV14" s="666"/>
      <c r="DW14" s="666"/>
      <c r="DX14" s="666"/>
      <c r="DY14" s="666"/>
      <c r="DZ14" s="666"/>
      <c r="EA14" s="666"/>
      <c r="EB14" s="666"/>
      <c r="EC14" s="675"/>
    </row>
    <row r="15" spans="2:143" ht="11.25" customHeight="1" x14ac:dyDescent="0.15">
      <c r="B15" s="662" t="s">
        <v>260</v>
      </c>
      <c r="C15" s="663"/>
      <c r="D15" s="663"/>
      <c r="E15" s="663"/>
      <c r="F15" s="663"/>
      <c r="G15" s="663"/>
      <c r="H15" s="663"/>
      <c r="I15" s="663"/>
      <c r="J15" s="663"/>
      <c r="K15" s="663"/>
      <c r="L15" s="663"/>
      <c r="M15" s="663"/>
      <c r="N15" s="663"/>
      <c r="O15" s="663"/>
      <c r="P15" s="663"/>
      <c r="Q15" s="664"/>
      <c r="R15" s="665" t="s">
        <v>128</v>
      </c>
      <c r="S15" s="666"/>
      <c r="T15" s="666"/>
      <c r="U15" s="666"/>
      <c r="V15" s="666"/>
      <c r="W15" s="666"/>
      <c r="X15" s="666"/>
      <c r="Y15" s="667"/>
      <c r="Z15" s="668" t="s">
        <v>128</v>
      </c>
      <c r="AA15" s="668"/>
      <c r="AB15" s="668"/>
      <c r="AC15" s="668"/>
      <c r="AD15" s="669" t="s">
        <v>128</v>
      </c>
      <c r="AE15" s="669"/>
      <c r="AF15" s="669"/>
      <c r="AG15" s="669"/>
      <c r="AH15" s="669"/>
      <c r="AI15" s="669"/>
      <c r="AJ15" s="669"/>
      <c r="AK15" s="669"/>
      <c r="AL15" s="670" t="s">
        <v>128</v>
      </c>
      <c r="AM15" s="671"/>
      <c r="AN15" s="671"/>
      <c r="AO15" s="672"/>
      <c r="AP15" s="662" t="s">
        <v>261</v>
      </c>
      <c r="AQ15" s="663"/>
      <c r="AR15" s="663"/>
      <c r="AS15" s="663"/>
      <c r="AT15" s="663"/>
      <c r="AU15" s="663"/>
      <c r="AV15" s="663"/>
      <c r="AW15" s="663"/>
      <c r="AX15" s="663"/>
      <c r="AY15" s="663"/>
      <c r="AZ15" s="663"/>
      <c r="BA15" s="663"/>
      <c r="BB15" s="663"/>
      <c r="BC15" s="663"/>
      <c r="BD15" s="663"/>
      <c r="BE15" s="663"/>
      <c r="BF15" s="664"/>
      <c r="BG15" s="665">
        <v>681918</v>
      </c>
      <c r="BH15" s="666"/>
      <c r="BI15" s="666"/>
      <c r="BJ15" s="666"/>
      <c r="BK15" s="666"/>
      <c r="BL15" s="666"/>
      <c r="BM15" s="666"/>
      <c r="BN15" s="667"/>
      <c r="BO15" s="668">
        <v>6</v>
      </c>
      <c r="BP15" s="668"/>
      <c r="BQ15" s="668"/>
      <c r="BR15" s="668"/>
      <c r="BS15" s="669" t="s">
        <v>128</v>
      </c>
      <c r="BT15" s="669"/>
      <c r="BU15" s="669"/>
      <c r="BV15" s="669"/>
      <c r="BW15" s="669"/>
      <c r="BX15" s="669"/>
      <c r="BY15" s="669"/>
      <c r="BZ15" s="669"/>
      <c r="CA15" s="669"/>
      <c r="CB15" s="673"/>
      <c r="CD15" s="680" t="s">
        <v>262</v>
      </c>
      <c r="CE15" s="681"/>
      <c r="CF15" s="681"/>
      <c r="CG15" s="681"/>
      <c r="CH15" s="681"/>
      <c r="CI15" s="681"/>
      <c r="CJ15" s="681"/>
      <c r="CK15" s="681"/>
      <c r="CL15" s="681"/>
      <c r="CM15" s="681"/>
      <c r="CN15" s="681"/>
      <c r="CO15" s="681"/>
      <c r="CP15" s="681"/>
      <c r="CQ15" s="682"/>
      <c r="CR15" s="665">
        <v>3895531</v>
      </c>
      <c r="CS15" s="666"/>
      <c r="CT15" s="666"/>
      <c r="CU15" s="666"/>
      <c r="CV15" s="666"/>
      <c r="CW15" s="666"/>
      <c r="CX15" s="666"/>
      <c r="CY15" s="667"/>
      <c r="CZ15" s="668">
        <v>8.6</v>
      </c>
      <c r="DA15" s="668"/>
      <c r="DB15" s="668"/>
      <c r="DC15" s="668"/>
      <c r="DD15" s="674">
        <v>819198</v>
      </c>
      <c r="DE15" s="666"/>
      <c r="DF15" s="666"/>
      <c r="DG15" s="666"/>
      <c r="DH15" s="666"/>
      <c r="DI15" s="666"/>
      <c r="DJ15" s="666"/>
      <c r="DK15" s="666"/>
      <c r="DL15" s="666"/>
      <c r="DM15" s="666"/>
      <c r="DN15" s="666"/>
      <c r="DO15" s="666"/>
      <c r="DP15" s="667"/>
      <c r="DQ15" s="674">
        <v>2913291</v>
      </c>
      <c r="DR15" s="666"/>
      <c r="DS15" s="666"/>
      <c r="DT15" s="666"/>
      <c r="DU15" s="666"/>
      <c r="DV15" s="666"/>
      <c r="DW15" s="666"/>
      <c r="DX15" s="666"/>
      <c r="DY15" s="666"/>
      <c r="DZ15" s="666"/>
      <c r="EA15" s="666"/>
      <c r="EB15" s="666"/>
      <c r="EC15" s="675"/>
    </row>
    <row r="16" spans="2:143" ht="11.25" customHeight="1" x14ac:dyDescent="0.15">
      <c r="B16" s="662" t="s">
        <v>263</v>
      </c>
      <c r="C16" s="663"/>
      <c r="D16" s="663"/>
      <c r="E16" s="663"/>
      <c r="F16" s="663"/>
      <c r="G16" s="663"/>
      <c r="H16" s="663"/>
      <c r="I16" s="663"/>
      <c r="J16" s="663"/>
      <c r="K16" s="663"/>
      <c r="L16" s="663"/>
      <c r="M16" s="663"/>
      <c r="N16" s="663"/>
      <c r="O16" s="663"/>
      <c r="P16" s="663"/>
      <c r="Q16" s="664"/>
      <c r="R16" s="665">
        <v>17954</v>
      </c>
      <c r="S16" s="666"/>
      <c r="T16" s="666"/>
      <c r="U16" s="666"/>
      <c r="V16" s="666"/>
      <c r="W16" s="666"/>
      <c r="X16" s="666"/>
      <c r="Y16" s="667"/>
      <c r="Z16" s="668">
        <v>0</v>
      </c>
      <c r="AA16" s="668"/>
      <c r="AB16" s="668"/>
      <c r="AC16" s="668"/>
      <c r="AD16" s="669">
        <v>17954</v>
      </c>
      <c r="AE16" s="669"/>
      <c r="AF16" s="669"/>
      <c r="AG16" s="669"/>
      <c r="AH16" s="669"/>
      <c r="AI16" s="669"/>
      <c r="AJ16" s="669"/>
      <c r="AK16" s="669"/>
      <c r="AL16" s="670">
        <v>0.1</v>
      </c>
      <c r="AM16" s="671"/>
      <c r="AN16" s="671"/>
      <c r="AO16" s="672"/>
      <c r="AP16" s="662" t="s">
        <v>264</v>
      </c>
      <c r="AQ16" s="663"/>
      <c r="AR16" s="663"/>
      <c r="AS16" s="663"/>
      <c r="AT16" s="663"/>
      <c r="AU16" s="663"/>
      <c r="AV16" s="663"/>
      <c r="AW16" s="663"/>
      <c r="AX16" s="663"/>
      <c r="AY16" s="663"/>
      <c r="AZ16" s="663"/>
      <c r="BA16" s="663"/>
      <c r="BB16" s="663"/>
      <c r="BC16" s="663"/>
      <c r="BD16" s="663"/>
      <c r="BE16" s="663"/>
      <c r="BF16" s="664"/>
      <c r="BG16" s="665" t="s">
        <v>128</v>
      </c>
      <c r="BH16" s="666"/>
      <c r="BI16" s="666"/>
      <c r="BJ16" s="666"/>
      <c r="BK16" s="666"/>
      <c r="BL16" s="666"/>
      <c r="BM16" s="666"/>
      <c r="BN16" s="667"/>
      <c r="BO16" s="668" t="s">
        <v>128</v>
      </c>
      <c r="BP16" s="668"/>
      <c r="BQ16" s="668"/>
      <c r="BR16" s="668"/>
      <c r="BS16" s="669" t="s">
        <v>128</v>
      </c>
      <c r="BT16" s="669"/>
      <c r="BU16" s="669"/>
      <c r="BV16" s="669"/>
      <c r="BW16" s="669"/>
      <c r="BX16" s="669"/>
      <c r="BY16" s="669"/>
      <c r="BZ16" s="669"/>
      <c r="CA16" s="669"/>
      <c r="CB16" s="673"/>
      <c r="CD16" s="680" t="s">
        <v>265</v>
      </c>
      <c r="CE16" s="681"/>
      <c r="CF16" s="681"/>
      <c r="CG16" s="681"/>
      <c r="CH16" s="681"/>
      <c r="CI16" s="681"/>
      <c r="CJ16" s="681"/>
      <c r="CK16" s="681"/>
      <c r="CL16" s="681"/>
      <c r="CM16" s="681"/>
      <c r="CN16" s="681"/>
      <c r="CO16" s="681"/>
      <c r="CP16" s="681"/>
      <c r="CQ16" s="682"/>
      <c r="CR16" s="665">
        <v>216700</v>
      </c>
      <c r="CS16" s="666"/>
      <c r="CT16" s="666"/>
      <c r="CU16" s="666"/>
      <c r="CV16" s="666"/>
      <c r="CW16" s="666"/>
      <c r="CX16" s="666"/>
      <c r="CY16" s="667"/>
      <c r="CZ16" s="668">
        <v>0.5</v>
      </c>
      <c r="DA16" s="668"/>
      <c r="DB16" s="668"/>
      <c r="DC16" s="668"/>
      <c r="DD16" s="674" t="s">
        <v>128</v>
      </c>
      <c r="DE16" s="666"/>
      <c r="DF16" s="666"/>
      <c r="DG16" s="666"/>
      <c r="DH16" s="666"/>
      <c r="DI16" s="666"/>
      <c r="DJ16" s="666"/>
      <c r="DK16" s="666"/>
      <c r="DL16" s="666"/>
      <c r="DM16" s="666"/>
      <c r="DN16" s="666"/>
      <c r="DO16" s="666"/>
      <c r="DP16" s="667"/>
      <c r="DQ16" s="674">
        <v>26651</v>
      </c>
      <c r="DR16" s="666"/>
      <c r="DS16" s="666"/>
      <c r="DT16" s="666"/>
      <c r="DU16" s="666"/>
      <c r="DV16" s="666"/>
      <c r="DW16" s="666"/>
      <c r="DX16" s="666"/>
      <c r="DY16" s="666"/>
      <c r="DZ16" s="666"/>
      <c r="EA16" s="666"/>
      <c r="EB16" s="666"/>
      <c r="EC16" s="675"/>
    </row>
    <row r="17" spans="2:133" ht="11.25" customHeight="1" x14ac:dyDescent="0.15">
      <c r="B17" s="662" t="s">
        <v>266</v>
      </c>
      <c r="C17" s="663"/>
      <c r="D17" s="663"/>
      <c r="E17" s="663"/>
      <c r="F17" s="663"/>
      <c r="G17" s="663"/>
      <c r="H17" s="663"/>
      <c r="I17" s="663"/>
      <c r="J17" s="663"/>
      <c r="K17" s="663"/>
      <c r="L17" s="663"/>
      <c r="M17" s="663"/>
      <c r="N17" s="663"/>
      <c r="O17" s="663"/>
      <c r="P17" s="663"/>
      <c r="Q17" s="664"/>
      <c r="R17" s="665">
        <v>176970</v>
      </c>
      <c r="S17" s="666"/>
      <c r="T17" s="666"/>
      <c r="U17" s="666"/>
      <c r="V17" s="666"/>
      <c r="W17" s="666"/>
      <c r="X17" s="666"/>
      <c r="Y17" s="667"/>
      <c r="Z17" s="668">
        <v>0.4</v>
      </c>
      <c r="AA17" s="668"/>
      <c r="AB17" s="668"/>
      <c r="AC17" s="668"/>
      <c r="AD17" s="669">
        <v>176970</v>
      </c>
      <c r="AE17" s="669"/>
      <c r="AF17" s="669"/>
      <c r="AG17" s="669"/>
      <c r="AH17" s="669"/>
      <c r="AI17" s="669"/>
      <c r="AJ17" s="669"/>
      <c r="AK17" s="669"/>
      <c r="AL17" s="670">
        <v>0.7</v>
      </c>
      <c r="AM17" s="671"/>
      <c r="AN17" s="671"/>
      <c r="AO17" s="672"/>
      <c r="AP17" s="662" t="s">
        <v>267</v>
      </c>
      <c r="AQ17" s="663"/>
      <c r="AR17" s="663"/>
      <c r="AS17" s="663"/>
      <c r="AT17" s="663"/>
      <c r="AU17" s="663"/>
      <c r="AV17" s="663"/>
      <c r="AW17" s="663"/>
      <c r="AX17" s="663"/>
      <c r="AY17" s="663"/>
      <c r="AZ17" s="663"/>
      <c r="BA17" s="663"/>
      <c r="BB17" s="663"/>
      <c r="BC17" s="663"/>
      <c r="BD17" s="663"/>
      <c r="BE17" s="663"/>
      <c r="BF17" s="664"/>
      <c r="BG17" s="665" t="s">
        <v>128</v>
      </c>
      <c r="BH17" s="666"/>
      <c r="BI17" s="666"/>
      <c r="BJ17" s="666"/>
      <c r="BK17" s="666"/>
      <c r="BL17" s="666"/>
      <c r="BM17" s="666"/>
      <c r="BN17" s="667"/>
      <c r="BO17" s="668" t="s">
        <v>128</v>
      </c>
      <c r="BP17" s="668"/>
      <c r="BQ17" s="668"/>
      <c r="BR17" s="668"/>
      <c r="BS17" s="669" t="s">
        <v>128</v>
      </c>
      <c r="BT17" s="669"/>
      <c r="BU17" s="669"/>
      <c r="BV17" s="669"/>
      <c r="BW17" s="669"/>
      <c r="BX17" s="669"/>
      <c r="BY17" s="669"/>
      <c r="BZ17" s="669"/>
      <c r="CA17" s="669"/>
      <c r="CB17" s="673"/>
      <c r="CD17" s="680" t="s">
        <v>268</v>
      </c>
      <c r="CE17" s="681"/>
      <c r="CF17" s="681"/>
      <c r="CG17" s="681"/>
      <c r="CH17" s="681"/>
      <c r="CI17" s="681"/>
      <c r="CJ17" s="681"/>
      <c r="CK17" s="681"/>
      <c r="CL17" s="681"/>
      <c r="CM17" s="681"/>
      <c r="CN17" s="681"/>
      <c r="CO17" s="681"/>
      <c r="CP17" s="681"/>
      <c r="CQ17" s="682"/>
      <c r="CR17" s="665">
        <v>4841296</v>
      </c>
      <c r="CS17" s="666"/>
      <c r="CT17" s="666"/>
      <c r="CU17" s="666"/>
      <c r="CV17" s="666"/>
      <c r="CW17" s="666"/>
      <c r="CX17" s="666"/>
      <c r="CY17" s="667"/>
      <c r="CZ17" s="668">
        <v>10.7</v>
      </c>
      <c r="DA17" s="668"/>
      <c r="DB17" s="668"/>
      <c r="DC17" s="668"/>
      <c r="DD17" s="674" t="s">
        <v>128</v>
      </c>
      <c r="DE17" s="666"/>
      <c r="DF17" s="666"/>
      <c r="DG17" s="666"/>
      <c r="DH17" s="666"/>
      <c r="DI17" s="666"/>
      <c r="DJ17" s="666"/>
      <c r="DK17" s="666"/>
      <c r="DL17" s="666"/>
      <c r="DM17" s="666"/>
      <c r="DN17" s="666"/>
      <c r="DO17" s="666"/>
      <c r="DP17" s="667"/>
      <c r="DQ17" s="674">
        <v>4813898</v>
      </c>
      <c r="DR17" s="666"/>
      <c r="DS17" s="666"/>
      <c r="DT17" s="666"/>
      <c r="DU17" s="666"/>
      <c r="DV17" s="666"/>
      <c r="DW17" s="666"/>
      <c r="DX17" s="666"/>
      <c r="DY17" s="666"/>
      <c r="DZ17" s="666"/>
      <c r="EA17" s="666"/>
      <c r="EB17" s="666"/>
      <c r="EC17" s="675"/>
    </row>
    <row r="18" spans="2:133" ht="11.25" customHeight="1" x14ac:dyDescent="0.15">
      <c r="B18" s="662" t="s">
        <v>269</v>
      </c>
      <c r="C18" s="663"/>
      <c r="D18" s="663"/>
      <c r="E18" s="663"/>
      <c r="F18" s="663"/>
      <c r="G18" s="663"/>
      <c r="H18" s="663"/>
      <c r="I18" s="663"/>
      <c r="J18" s="663"/>
      <c r="K18" s="663"/>
      <c r="L18" s="663"/>
      <c r="M18" s="663"/>
      <c r="N18" s="663"/>
      <c r="O18" s="663"/>
      <c r="P18" s="663"/>
      <c r="Q18" s="664"/>
      <c r="R18" s="665">
        <v>252106</v>
      </c>
      <c r="S18" s="666"/>
      <c r="T18" s="666"/>
      <c r="U18" s="666"/>
      <c r="V18" s="666"/>
      <c r="W18" s="666"/>
      <c r="X18" s="666"/>
      <c r="Y18" s="667"/>
      <c r="Z18" s="668">
        <v>0.5</v>
      </c>
      <c r="AA18" s="668"/>
      <c r="AB18" s="668"/>
      <c r="AC18" s="668"/>
      <c r="AD18" s="669">
        <v>238280</v>
      </c>
      <c r="AE18" s="669"/>
      <c r="AF18" s="669"/>
      <c r="AG18" s="669"/>
      <c r="AH18" s="669"/>
      <c r="AI18" s="669"/>
      <c r="AJ18" s="669"/>
      <c r="AK18" s="669"/>
      <c r="AL18" s="670">
        <v>1</v>
      </c>
      <c r="AM18" s="671"/>
      <c r="AN18" s="671"/>
      <c r="AO18" s="672"/>
      <c r="AP18" s="662" t="s">
        <v>270</v>
      </c>
      <c r="AQ18" s="663"/>
      <c r="AR18" s="663"/>
      <c r="AS18" s="663"/>
      <c r="AT18" s="663"/>
      <c r="AU18" s="663"/>
      <c r="AV18" s="663"/>
      <c r="AW18" s="663"/>
      <c r="AX18" s="663"/>
      <c r="AY18" s="663"/>
      <c r="AZ18" s="663"/>
      <c r="BA18" s="663"/>
      <c r="BB18" s="663"/>
      <c r="BC18" s="663"/>
      <c r="BD18" s="663"/>
      <c r="BE18" s="663"/>
      <c r="BF18" s="664"/>
      <c r="BG18" s="665" t="s">
        <v>128</v>
      </c>
      <c r="BH18" s="666"/>
      <c r="BI18" s="666"/>
      <c r="BJ18" s="666"/>
      <c r="BK18" s="666"/>
      <c r="BL18" s="666"/>
      <c r="BM18" s="666"/>
      <c r="BN18" s="667"/>
      <c r="BO18" s="668" t="s">
        <v>128</v>
      </c>
      <c r="BP18" s="668"/>
      <c r="BQ18" s="668"/>
      <c r="BR18" s="668"/>
      <c r="BS18" s="669" t="s">
        <v>128</v>
      </c>
      <c r="BT18" s="669"/>
      <c r="BU18" s="669"/>
      <c r="BV18" s="669"/>
      <c r="BW18" s="669"/>
      <c r="BX18" s="669"/>
      <c r="BY18" s="669"/>
      <c r="BZ18" s="669"/>
      <c r="CA18" s="669"/>
      <c r="CB18" s="673"/>
      <c r="CD18" s="680" t="s">
        <v>271</v>
      </c>
      <c r="CE18" s="681"/>
      <c r="CF18" s="681"/>
      <c r="CG18" s="681"/>
      <c r="CH18" s="681"/>
      <c r="CI18" s="681"/>
      <c r="CJ18" s="681"/>
      <c r="CK18" s="681"/>
      <c r="CL18" s="681"/>
      <c r="CM18" s="681"/>
      <c r="CN18" s="681"/>
      <c r="CO18" s="681"/>
      <c r="CP18" s="681"/>
      <c r="CQ18" s="682"/>
      <c r="CR18" s="665" t="s">
        <v>128</v>
      </c>
      <c r="CS18" s="666"/>
      <c r="CT18" s="666"/>
      <c r="CU18" s="666"/>
      <c r="CV18" s="666"/>
      <c r="CW18" s="666"/>
      <c r="CX18" s="666"/>
      <c r="CY18" s="667"/>
      <c r="CZ18" s="668" t="s">
        <v>128</v>
      </c>
      <c r="DA18" s="668"/>
      <c r="DB18" s="668"/>
      <c r="DC18" s="668"/>
      <c r="DD18" s="674" t="s">
        <v>128</v>
      </c>
      <c r="DE18" s="666"/>
      <c r="DF18" s="666"/>
      <c r="DG18" s="666"/>
      <c r="DH18" s="666"/>
      <c r="DI18" s="666"/>
      <c r="DJ18" s="666"/>
      <c r="DK18" s="666"/>
      <c r="DL18" s="666"/>
      <c r="DM18" s="666"/>
      <c r="DN18" s="666"/>
      <c r="DO18" s="666"/>
      <c r="DP18" s="667"/>
      <c r="DQ18" s="674" t="s">
        <v>128</v>
      </c>
      <c r="DR18" s="666"/>
      <c r="DS18" s="666"/>
      <c r="DT18" s="666"/>
      <c r="DU18" s="666"/>
      <c r="DV18" s="666"/>
      <c r="DW18" s="666"/>
      <c r="DX18" s="666"/>
      <c r="DY18" s="666"/>
      <c r="DZ18" s="666"/>
      <c r="EA18" s="666"/>
      <c r="EB18" s="666"/>
      <c r="EC18" s="675"/>
    </row>
    <row r="19" spans="2:133" ht="11.25" customHeight="1" x14ac:dyDescent="0.15">
      <c r="B19" s="662" t="s">
        <v>272</v>
      </c>
      <c r="C19" s="663"/>
      <c r="D19" s="663"/>
      <c r="E19" s="663"/>
      <c r="F19" s="663"/>
      <c r="G19" s="663"/>
      <c r="H19" s="663"/>
      <c r="I19" s="663"/>
      <c r="J19" s="663"/>
      <c r="K19" s="663"/>
      <c r="L19" s="663"/>
      <c r="M19" s="663"/>
      <c r="N19" s="663"/>
      <c r="O19" s="663"/>
      <c r="P19" s="663"/>
      <c r="Q19" s="664"/>
      <c r="R19" s="665">
        <v>78897</v>
      </c>
      <c r="S19" s="666"/>
      <c r="T19" s="666"/>
      <c r="U19" s="666"/>
      <c r="V19" s="666"/>
      <c r="W19" s="666"/>
      <c r="X19" s="666"/>
      <c r="Y19" s="667"/>
      <c r="Z19" s="668">
        <v>0.2</v>
      </c>
      <c r="AA19" s="668"/>
      <c r="AB19" s="668"/>
      <c r="AC19" s="668"/>
      <c r="AD19" s="669">
        <v>78897</v>
      </c>
      <c r="AE19" s="669"/>
      <c r="AF19" s="669"/>
      <c r="AG19" s="669"/>
      <c r="AH19" s="669"/>
      <c r="AI19" s="669"/>
      <c r="AJ19" s="669"/>
      <c r="AK19" s="669"/>
      <c r="AL19" s="670">
        <v>0.3</v>
      </c>
      <c r="AM19" s="671"/>
      <c r="AN19" s="671"/>
      <c r="AO19" s="672"/>
      <c r="AP19" s="662" t="s">
        <v>273</v>
      </c>
      <c r="AQ19" s="663"/>
      <c r="AR19" s="663"/>
      <c r="AS19" s="663"/>
      <c r="AT19" s="663"/>
      <c r="AU19" s="663"/>
      <c r="AV19" s="663"/>
      <c r="AW19" s="663"/>
      <c r="AX19" s="663"/>
      <c r="AY19" s="663"/>
      <c r="AZ19" s="663"/>
      <c r="BA19" s="663"/>
      <c r="BB19" s="663"/>
      <c r="BC19" s="663"/>
      <c r="BD19" s="663"/>
      <c r="BE19" s="663"/>
      <c r="BF19" s="664"/>
      <c r="BG19" s="665">
        <v>643702</v>
      </c>
      <c r="BH19" s="666"/>
      <c r="BI19" s="666"/>
      <c r="BJ19" s="666"/>
      <c r="BK19" s="666"/>
      <c r="BL19" s="666"/>
      <c r="BM19" s="666"/>
      <c r="BN19" s="667"/>
      <c r="BO19" s="668">
        <v>5.7</v>
      </c>
      <c r="BP19" s="668"/>
      <c r="BQ19" s="668"/>
      <c r="BR19" s="668"/>
      <c r="BS19" s="669" t="s">
        <v>128</v>
      </c>
      <c r="BT19" s="669"/>
      <c r="BU19" s="669"/>
      <c r="BV19" s="669"/>
      <c r="BW19" s="669"/>
      <c r="BX19" s="669"/>
      <c r="BY19" s="669"/>
      <c r="BZ19" s="669"/>
      <c r="CA19" s="669"/>
      <c r="CB19" s="673"/>
      <c r="CD19" s="680" t="s">
        <v>274</v>
      </c>
      <c r="CE19" s="681"/>
      <c r="CF19" s="681"/>
      <c r="CG19" s="681"/>
      <c r="CH19" s="681"/>
      <c r="CI19" s="681"/>
      <c r="CJ19" s="681"/>
      <c r="CK19" s="681"/>
      <c r="CL19" s="681"/>
      <c r="CM19" s="681"/>
      <c r="CN19" s="681"/>
      <c r="CO19" s="681"/>
      <c r="CP19" s="681"/>
      <c r="CQ19" s="682"/>
      <c r="CR19" s="665" t="s">
        <v>128</v>
      </c>
      <c r="CS19" s="666"/>
      <c r="CT19" s="666"/>
      <c r="CU19" s="666"/>
      <c r="CV19" s="666"/>
      <c r="CW19" s="666"/>
      <c r="CX19" s="666"/>
      <c r="CY19" s="667"/>
      <c r="CZ19" s="668" t="s">
        <v>128</v>
      </c>
      <c r="DA19" s="668"/>
      <c r="DB19" s="668"/>
      <c r="DC19" s="668"/>
      <c r="DD19" s="674" t="s">
        <v>128</v>
      </c>
      <c r="DE19" s="666"/>
      <c r="DF19" s="666"/>
      <c r="DG19" s="666"/>
      <c r="DH19" s="666"/>
      <c r="DI19" s="666"/>
      <c r="DJ19" s="666"/>
      <c r="DK19" s="666"/>
      <c r="DL19" s="666"/>
      <c r="DM19" s="666"/>
      <c r="DN19" s="666"/>
      <c r="DO19" s="666"/>
      <c r="DP19" s="667"/>
      <c r="DQ19" s="674" t="s">
        <v>128</v>
      </c>
      <c r="DR19" s="666"/>
      <c r="DS19" s="666"/>
      <c r="DT19" s="666"/>
      <c r="DU19" s="666"/>
      <c r="DV19" s="666"/>
      <c r="DW19" s="666"/>
      <c r="DX19" s="666"/>
      <c r="DY19" s="666"/>
      <c r="DZ19" s="666"/>
      <c r="EA19" s="666"/>
      <c r="EB19" s="666"/>
      <c r="EC19" s="675"/>
    </row>
    <row r="20" spans="2:133" ht="11.25" customHeight="1" x14ac:dyDescent="0.15">
      <c r="B20" s="662" t="s">
        <v>275</v>
      </c>
      <c r="C20" s="663"/>
      <c r="D20" s="663"/>
      <c r="E20" s="663"/>
      <c r="F20" s="663"/>
      <c r="G20" s="663"/>
      <c r="H20" s="663"/>
      <c r="I20" s="663"/>
      <c r="J20" s="663"/>
      <c r="K20" s="663"/>
      <c r="L20" s="663"/>
      <c r="M20" s="663"/>
      <c r="N20" s="663"/>
      <c r="O20" s="663"/>
      <c r="P20" s="663"/>
      <c r="Q20" s="664"/>
      <c r="R20" s="665">
        <v>6096</v>
      </c>
      <c r="S20" s="666"/>
      <c r="T20" s="666"/>
      <c r="U20" s="666"/>
      <c r="V20" s="666"/>
      <c r="W20" s="666"/>
      <c r="X20" s="666"/>
      <c r="Y20" s="667"/>
      <c r="Z20" s="668">
        <v>0</v>
      </c>
      <c r="AA20" s="668"/>
      <c r="AB20" s="668"/>
      <c r="AC20" s="668"/>
      <c r="AD20" s="669">
        <v>6096</v>
      </c>
      <c r="AE20" s="669"/>
      <c r="AF20" s="669"/>
      <c r="AG20" s="669"/>
      <c r="AH20" s="669"/>
      <c r="AI20" s="669"/>
      <c r="AJ20" s="669"/>
      <c r="AK20" s="669"/>
      <c r="AL20" s="670">
        <v>0</v>
      </c>
      <c r="AM20" s="671"/>
      <c r="AN20" s="671"/>
      <c r="AO20" s="672"/>
      <c r="AP20" s="662" t="s">
        <v>276</v>
      </c>
      <c r="AQ20" s="663"/>
      <c r="AR20" s="663"/>
      <c r="AS20" s="663"/>
      <c r="AT20" s="663"/>
      <c r="AU20" s="663"/>
      <c r="AV20" s="663"/>
      <c r="AW20" s="663"/>
      <c r="AX20" s="663"/>
      <c r="AY20" s="663"/>
      <c r="AZ20" s="663"/>
      <c r="BA20" s="663"/>
      <c r="BB20" s="663"/>
      <c r="BC20" s="663"/>
      <c r="BD20" s="663"/>
      <c r="BE20" s="663"/>
      <c r="BF20" s="664"/>
      <c r="BG20" s="665">
        <v>643702</v>
      </c>
      <c r="BH20" s="666"/>
      <c r="BI20" s="666"/>
      <c r="BJ20" s="666"/>
      <c r="BK20" s="666"/>
      <c r="BL20" s="666"/>
      <c r="BM20" s="666"/>
      <c r="BN20" s="667"/>
      <c r="BO20" s="668">
        <v>5.7</v>
      </c>
      <c r="BP20" s="668"/>
      <c r="BQ20" s="668"/>
      <c r="BR20" s="668"/>
      <c r="BS20" s="669" t="s">
        <v>128</v>
      </c>
      <c r="BT20" s="669"/>
      <c r="BU20" s="669"/>
      <c r="BV20" s="669"/>
      <c r="BW20" s="669"/>
      <c r="BX20" s="669"/>
      <c r="BY20" s="669"/>
      <c r="BZ20" s="669"/>
      <c r="CA20" s="669"/>
      <c r="CB20" s="673"/>
      <c r="CD20" s="680" t="s">
        <v>277</v>
      </c>
      <c r="CE20" s="681"/>
      <c r="CF20" s="681"/>
      <c r="CG20" s="681"/>
      <c r="CH20" s="681"/>
      <c r="CI20" s="681"/>
      <c r="CJ20" s="681"/>
      <c r="CK20" s="681"/>
      <c r="CL20" s="681"/>
      <c r="CM20" s="681"/>
      <c r="CN20" s="681"/>
      <c r="CO20" s="681"/>
      <c r="CP20" s="681"/>
      <c r="CQ20" s="682"/>
      <c r="CR20" s="665">
        <v>45384160</v>
      </c>
      <c r="CS20" s="666"/>
      <c r="CT20" s="666"/>
      <c r="CU20" s="666"/>
      <c r="CV20" s="666"/>
      <c r="CW20" s="666"/>
      <c r="CX20" s="666"/>
      <c r="CY20" s="667"/>
      <c r="CZ20" s="668">
        <v>100</v>
      </c>
      <c r="DA20" s="668"/>
      <c r="DB20" s="668"/>
      <c r="DC20" s="668"/>
      <c r="DD20" s="674">
        <v>5243775</v>
      </c>
      <c r="DE20" s="666"/>
      <c r="DF20" s="666"/>
      <c r="DG20" s="666"/>
      <c r="DH20" s="666"/>
      <c r="DI20" s="666"/>
      <c r="DJ20" s="666"/>
      <c r="DK20" s="666"/>
      <c r="DL20" s="666"/>
      <c r="DM20" s="666"/>
      <c r="DN20" s="666"/>
      <c r="DO20" s="666"/>
      <c r="DP20" s="667"/>
      <c r="DQ20" s="674">
        <v>26548721</v>
      </c>
      <c r="DR20" s="666"/>
      <c r="DS20" s="666"/>
      <c r="DT20" s="666"/>
      <c r="DU20" s="666"/>
      <c r="DV20" s="666"/>
      <c r="DW20" s="666"/>
      <c r="DX20" s="666"/>
      <c r="DY20" s="666"/>
      <c r="DZ20" s="666"/>
      <c r="EA20" s="666"/>
      <c r="EB20" s="666"/>
      <c r="EC20" s="675"/>
    </row>
    <row r="21" spans="2:133" ht="11.25" customHeight="1" x14ac:dyDescent="0.15">
      <c r="B21" s="662" t="s">
        <v>278</v>
      </c>
      <c r="C21" s="663"/>
      <c r="D21" s="663"/>
      <c r="E21" s="663"/>
      <c r="F21" s="663"/>
      <c r="G21" s="663"/>
      <c r="H21" s="663"/>
      <c r="I21" s="663"/>
      <c r="J21" s="663"/>
      <c r="K21" s="663"/>
      <c r="L21" s="663"/>
      <c r="M21" s="663"/>
      <c r="N21" s="663"/>
      <c r="O21" s="663"/>
      <c r="P21" s="663"/>
      <c r="Q21" s="664"/>
      <c r="R21" s="665">
        <v>4589</v>
      </c>
      <c r="S21" s="666"/>
      <c r="T21" s="666"/>
      <c r="U21" s="666"/>
      <c r="V21" s="666"/>
      <c r="W21" s="666"/>
      <c r="X21" s="666"/>
      <c r="Y21" s="667"/>
      <c r="Z21" s="668">
        <v>0</v>
      </c>
      <c r="AA21" s="668"/>
      <c r="AB21" s="668"/>
      <c r="AC21" s="668"/>
      <c r="AD21" s="669">
        <v>4589</v>
      </c>
      <c r="AE21" s="669"/>
      <c r="AF21" s="669"/>
      <c r="AG21" s="669"/>
      <c r="AH21" s="669"/>
      <c r="AI21" s="669"/>
      <c r="AJ21" s="669"/>
      <c r="AK21" s="669"/>
      <c r="AL21" s="670">
        <v>0</v>
      </c>
      <c r="AM21" s="671"/>
      <c r="AN21" s="671"/>
      <c r="AO21" s="672"/>
      <c r="AP21" s="684" t="s">
        <v>279</v>
      </c>
      <c r="AQ21" s="685"/>
      <c r="AR21" s="685"/>
      <c r="AS21" s="685"/>
      <c r="AT21" s="685"/>
      <c r="AU21" s="685"/>
      <c r="AV21" s="685"/>
      <c r="AW21" s="685"/>
      <c r="AX21" s="685"/>
      <c r="AY21" s="685"/>
      <c r="AZ21" s="685"/>
      <c r="BA21" s="685"/>
      <c r="BB21" s="685"/>
      <c r="BC21" s="685"/>
      <c r="BD21" s="685"/>
      <c r="BE21" s="685"/>
      <c r="BF21" s="686"/>
      <c r="BG21" s="665">
        <v>6390</v>
      </c>
      <c r="BH21" s="666"/>
      <c r="BI21" s="666"/>
      <c r="BJ21" s="666"/>
      <c r="BK21" s="666"/>
      <c r="BL21" s="666"/>
      <c r="BM21" s="666"/>
      <c r="BN21" s="667"/>
      <c r="BO21" s="668">
        <v>0.1</v>
      </c>
      <c r="BP21" s="668"/>
      <c r="BQ21" s="668"/>
      <c r="BR21" s="668"/>
      <c r="BS21" s="669" t="s">
        <v>128</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1" t="s">
        <v>280</v>
      </c>
      <c r="C22" s="702"/>
      <c r="D22" s="702"/>
      <c r="E22" s="702"/>
      <c r="F22" s="702"/>
      <c r="G22" s="702"/>
      <c r="H22" s="702"/>
      <c r="I22" s="702"/>
      <c r="J22" s="702"/>
      <c r="K22" s="702"/>
      <c r="L22" s="702"/>
      <c r="M22" s="702"/>
      <c r="N22" s="702"/>
      <c r="O22" s="702"/>
      <c r="P22" s="702"/>
      <c r="Q22" s="703"/>
      <c r="R22" s="665">
        <v>162524</v>
      </c>
      <c r="S22" s="666"/>
      <c r="T22" s="666"/>
      <c r="U22" s="666"/>
      <c r="V22" s="666"/>
      <c r="W22" s="666"/>
      <c r="X22" s="666"/>
      <c r="Y22" s="667"/>
      <c r="Z22" s="668">
        <v>0.3</v>
      </c>
      <c r="AA22" s="668"/>
      <c r="AB22" s="668"/>
      <c r="AC22" s="668"/>
      <c r="AD22" s="669">
        <v>148698</v>
      </c>
      <c r="AE22" s="669"/>
      <c r="AF22" s="669"/>
      <c r="AG22" s="669"/>
      <c r="AH22" s="669"/>
      <c r="AI22" s="669"/>
      <c r="AJ22" s="669"/>
      <c r="AK22" s="669"/>
      <c r="AL22" s="670">
        <v>0.60000002384185791</v>
      </c>
      <c r="AM22" s="671"/>
      <c r="AN22" s="671"/>
      <c r="AO22" s="672"/>
      <c r="AP22" s="684" t="s">
        <v>281</v>
      </c>
      <c r="AQ22" s="685"/>
      <c r="AR22" s="685"/>
      <c r="AS22" s="685"/>
      <c r="AT22" s="685"/>
      <c r="AU22" s="685"/>
      <c r="AV22" s="685"/>
      <c r="AW22" s="685"/>
      <c r="AX22" s="685"/>
      <c r="AY22" s="685"/>
      <c r="AZ22" s="685"/>
      <c r="BA22" s="685"/>
      <c r="BB22" s="685"/>
      <c r="BC22" s="685"/>
      <c r="BD22" s="685"/>
      <c r="BE22" s="685"/>
      <c r="BF22" s="686"/>
      <c r="BG22" s="665" t="s">
        <v>128</v>
      </c>
      <c r="BH22" s="666"/>
      <c r="BI22" s="666"/>
      <c r="BJ22" s="666"/>
      <c r="BK22" s="666"/>
      <c r="BL22" s="666"/>
      <c r="BM22" s="666"/>
      <c r="BN22" s="667"/>
      <c r="BO22" s="668" t="s">
        <v>128</v>
      </c>
      <c r="BP22" s="668"/>
      <c r="BQ22" s="668"/>
      <c r="BR22" s="668"/>
      <c r="BS22" s="669" t="s">
        <v>128</v>
      </c>
      <c r="BT22" s="669"/>
      <c r="BU22" s="669"/>
      <c r="BV22" s="669"/>
      <c r="BW22" s="669"/>
      <c r="BX22" s="669"/>
      <c r="BY22" s="669"/>
      <c r="BZ22" s="669"/>
      <c r="CA22" s="669"/>
      <c r="CB22" s="673"/>
      <c r="CD22" s="647" t="s">
        <v>282</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283</v>
      </c>
      <c r="C23" s="663"/>
      <c r="D23" s="663"/>
      <c r="E23" s="663"/>
      <c r="F23" s="663"/>
      <c r="G23" s="663"/>
      <c r="H23" s="663"/>
      <c r="I23" s="663"/>
      <c r="J23" s="663"/>
      <c r="K23" s="663"/>
      <c r="L23" s="663"/>
      <c r="M23" s="663"/>
      <c r="N23" s="663"/>
      <c r="O23" s="663"/>
      <c r="P23" s="663"/>
      <c r="Q23" s="664"/>
      <c r="R23" s="665">
        <v>11580633</v>
      </c>
      <c r="S23" s="666"/>
      <c r="T23" s="666"/>
      <c r="U23" s="666"/>
      <c r="V23" s="666"/>
      <c r="W23" s="666"/>
      <c r="X23" s="666"/>
      <c r="Y23" s="667"/>
      <c r="Z23" s="668">
        <v>24.1</v>
      </c>
      <c r="AA23" s="668"/>
      <c r="AB23" s="668"/>
      <c r="AC23" s="668"/>
      <c r="AD23" s="669">
        <v>10636895</v>
      </c>
      <c r="AE23" s="669"/>
      <c r="AF23" s="669"/>
      <c r="AG23" s="669"/>
      <c r="AH23" s="669"/>
      <c r="AI23" s="669"/>
      <c r="AJ23" s="669"/>
      <c r="AK23" s="669"/>
      <c r="AL23" s="670">
        <v>43.8</v>
      </c>
      <c r="AM23" s="671"/>
      <c r="AN23" s="671"/>
      <c r="AO23" s="672"/>
      <c r="AP23" s="684" t="s">
        <v>284</v>
      </c>
      <c r="AQ23" s="685"/>
      <c r="AR23" s="685"/>
      <c r="AS23" s="685"/>
      <c r="AT23" s="685"/>
      <c r="AU23" s="685"/>
      <c r="AV23" s="685"/>
      <c r="AW23" s="685"/>
      <c r="AX23" s="685"/>
      <c r="AY23" s="685"/>
      <c r="AZ23" s="685"/>
      <c r="BA23" s="685"/>
      <c r="BB23" s="685"/>
      <c r="BC23" s="685"/>
      <c r="BD23" s="685"/>
      <c r="BE23" s="685"/>
      <c r="BF23" s="686"/>
      <c r="BG23" s="665">
        <v>637312</v>
      </c>
      <c r="BH23" s="666"/>
      <c r="BI23" s="666"/>
      <c r="BJ23" s="666"/>
      <c r="BK23" s="666"/>
      <c r="BL23" s="666"/>
      <c r="BM23" s="666"/>
      <c r="BN23" s="667"/>
      <c r="BO23" s="668">
        <v>5.6</v>
      </c>
      <c r="BP23" s="668"/>
      <c r="BQ23" s="668"/>
      <c r="BR23" s="668"/>
      <c r="BS23" s="669" t="s">
        <v>128</v>
      </c>
      <c r="BT23" s="669"/>
      <c r="BU23" s="669"/>
      <c r="BV23" s="669"/>
      <c r="BW23" s="669"/>
      <c r="BX23" s="669"/>
      <c r="BY23" s="669"/>
      <c r="BZ23" s="669"/>
      <c r="CA23" s="669"/>
      <c r="CB23" s="673"/>
      <c r="CD23" s="647" t="s">
        <v>224</v>
      </c>
      <c r="CE23" s="648"/>
      <c r="CF23" s="648"/>
      <c r="CG23" s="648"/>
      <c r="CH23" s="648"/>
      <c r="CI23" s="648"/>
      <c r="CJ23" s="648"/>
      <c r="CK23" s="648"/>
      <c r="CL23" s="648"/>
      <c r="CM23" s="648"/>
      <c r="CN23" s="648"/>
      <c r="CO23" s="648"/>
      <c r="CP23" s="648"/>
      <c r="CQ23" s="649"/>
      <c r="CR23" s="647" t="s">
        <v>285</v>
      </c>
      <c r="CS23" s="648"/>
      <c r="CT23" s="648"/>
      <c r="CU23" s="648"/>
      <c r="CV23" s="648"/>
      <c r="CW23" s="648"/>
      <c r="CX23" s="648"/>
      <c r="CY23" s="649"/>
      <c r="CZ23" s="647" t="s">
        <v>286</v>
      </c>
      <c r="DA23" s="648"/>
      <c r="DB23" s="648"/>
      <c r="DC23" s="649"/>
      <c r="DD23" s="647" t="s">
        <v>287</v>
      </c>
      <c r="DE23" s="648"/>
      <c r="DF23" s="648"/>
      <c r="DG23" s="648"/>
      <c r="DH23" s="648"/>
      <c r="DI23" s="648"/>
      <c r="DJ23" s="648"/>
      <c r="DK23" s="649"/>
      <c r="DL23" s="696" t="s">
        <v>288</v>
      </c>
      <c r="DM23" s="697"/>
      <c r="DN23" s="697"/>
      <c r="DO23" s="697"/>
      <c r="DP23" s="697"/>
      <c r="DQ23" s="697"/>
      <c r="DR23" s="697"/>
      <c r="DS23" s="697"/>
      <c r="DT23" s="697"/>
      <c r="DU23" s="697"/>
      <c r="DV23" s="698"/>
      <c r="DW23" s="647" t="s">
        <v>289</v>
      </c>
      <c r="DX23" s="648"/>
      <c r="DY23" s="648"/>
      <c r="DZ23" s="648"/>
      <c r="EA23" s="648"/>
      <c r="EB23" s="648"/>
      <c r="EC23" s="649"/>
    </row>
    <row r="24" spans="2:133" ht="11.25" customHeight="1" x14ac:dyDescent="0.15">
      <c r="B24" s="662" t="s">
        <v>290</v>
      </c>
      <c r="C24" s="663"/>
      <c r="D24" s="663"/>
      <c r="E24" s="663"/>
      <c r="F24" s="663"/>
      <c r="G24" s="663"/>
      <c r="H24" s="663"/>
      <c r="I24" s="663"/>
      <c r="J24" s="663"/>
      <c r="K24" s="663"/>
      <c r="L24" s="663"/>
      <c r="M24" s="663"/>
      <c r="N24" s="663"/>
      <c r="O24" s="663"/>
      <c r="P24" s="663"/>
      <c r="Q24" s="664"/>
      <c r="R24" s="665">
        <v>10636895</v>
      </c>
      <c r="S24" s="666"/>
      <c r="T24" s="666"/>
      <c r="U24" s="666"/>
      <c r="V24" s="666"/>
      <c r="W24" s="666"/>
      <c r="X24" s="666"/>
      <c r="Y24" s="667"/>
      <c r="Z24" s="668">
        <v>22.1</v>
      </c>
      <c r="AA24" s="668"/>
      <c r="AB24" s="668"/>
      <c r="AC24" s="668"/>
      <c r="AD24" s="669">
        <v>10636895</v>
      </c>
      <c r="AE24" s="669"/>
      <c r="AF24" s="669"/>
      <c r="AG24" s="669"/>
      <c r="AH24" s="669"/>
      <c r="AI24" s="669"/>
      <c r="AJ24" s="669"/>
      <c r="AK24" s="669"/>
      <c r="AL24" s="670">
        <v>43.8</v>
      </c>
      <c r="AM24" s="671"/>
      <c r="AN24" s="671"/>
      <c r="AO24" s="672"/>
      <c r="AP24" s="684" t="s">
        <v>291</v>
      </c>
      <c r="AQ24" s="685"/>
      <c r="AR24" s="685"/>
      <c r="AS24" s="685"/>
      <c r="AT24" s="685"/>
      <c r="AU24" s="685"/>
      <c r="AV24" s="685"/>
      <c r="AW24" s="685"/>
      <c r="AX24" s="685"/>
      <c r="AY24" s="685"/>
      <c r="AZ24" s="685"/>
      <c r="BA24" s="685"/>
      <c r="BB24" s="685"/>
      <c r="BC24" s="685"/>
      <c r="BD24" s="685"/>
      <c r="BE24" s="685"/>
      <c r="BF24" s="686"/>
      <c r="BG24" s="665" t="s">
        <v>128</v>
      </c>
      <c r="BH24" s="666"/>
      <c r="BI24" s="666"/>
      <c r="BJ24" s="666"/>
      <c r="BK24" s="666"/>
      <c r="BL24" s="666"/>
      <c r="BM24" s="666"/>
      <c r="BN24" s="667"/>
      <c r="BO24" s="668" t="s">
        <v>128</v>
      </c>
      <c r="BP24" s="668"/>
      <c r="BQ24" s="668"/>
      <c r="BR24" s="668"/>
      <c r="BS24" s="669" t="s">
        <v>128</v>
      </c>
      <c r="BT24" s="669"/>
      <c r="BU24" s="669"/>
      <c r="BV24" s="669"/>
      <c r="BW24" s="669"/>
      <c r="BX24" s="669"/>
      <c r="BY24" s="669"/>
      <c r="BZ24" s="669"/>
      <c r="CA24" s="669"/>
      <c r="CB24" s="673"/>
      <c r="CD24" s="676" t="s">
        <v>292</v>
      </c>
      <c r="CE24" s="677"/>
      <c r="CF24" s="677"/>
      <c r="CG24" s="677"/>
      <c r="CH24" s="677"/>
      <c r="CI24" s="677"/>
      <c r="CJ24" s="677"/>
      <c r="CK24" s="677"/>
      <c r="CL24" s="677"/>
      <c r="CM24" s="677"/>
      <c r="CN24" s="677"/>
      <c r="CO24" s="677"/>
      <c r="CP24" s="677"/>
      <c r="CQ24" s="678"/>
      <c r="CR24" s="654">
        <v>24904886</v>
      </c>
      <c r="CS24" s="655"/>
      <c r="CT24" s="655"/>
      <c r="CU24" s="655"/>
      <c r="CV24" s="655"/>
      <c r="CW24" s="655"/>
      <c r="CX24" s="655"/>
      <c r="CY24" s="656"/>
      <c r="CZ24" s="659">
        <v>54.9</v>
      </c>
      <c r="DA24" s="660"/>
      <c r="DB24" s="660"/>
      <c r="DC24" s="679"/>
      <c r="DD24" s="704">
        <v>14150116</v>
      </c>
      <c r="DE24" s="655"/>
      <c r="DF24" s="655"/>
      <c r="DG24" s="655"/>
      <c r="DH24" s="655"/>
      <c r="DI24" s="655"/>
      <c r="DJ24" s="655"/>
      <c r="DK24" s="656"/>
      <c r="DL24" s="704">
        <v>13957308</v>
      </c>
      <c r="DM24" s="655"/>
      <c r="DN24" s="655"/>
      <c r="DO24" s="655"/>
      <c r="DP24" s="655"/>
      <c r="DQ24" s="655"/>
      <c r="DR24" s="655"/>
      <c r="DS24" s="655"/>
      <c r="DT24" s="655"/>
      <c r="DU24" s="655"/>
      <c r="DV24" s="656"/>
      <c r="DW24" s="659">
        <v>54.4</v>
      </c>
      <c r="DX24" s="660"/>
      <c r="DY24" s="660"/>
      <c r="DZ24" s="660"/>
      <c r="EA24" s="660"/>
      <c r="EB24" s="660"/>
      <c r="EC24" s="661"/>
    </row>
    <row r="25" spans="2:133" ht="11.25" customHeight="1" x14ac:dyDescent="0.15">
      <c r="B25" s="662" t="s">
        <v>293</v>
      </c>
      <c r="C25" s="663"/>
      <c r="D25" s="663"/>
      <c r="E25" s="663"/>
      <c r="F25" s="663"/>
      <c r="G25" s="663"/>
      <c r="H25" s="663"/>
      <c r="I25" s="663"/>
      <c r="J25" s="663"/>
      <c r="K25" s="663"/>
      <c r="L25" s="663"/>
      <c r="M25" s="663"/>
      <c r="N25" s="663"/>
      <c r="O25" s="663"/>
      <c r="P25" s="663"/>
      <c r="Q25" s="664"/>
      <c r="R25" s="665">
        <v>943694</v>
      </c>
      <c r="S25" s="666"/>
      <c r="T25" s="666"/>
      <c r="U25" s="666"/>
      <c r="V25" s="666"/>
      <c r="W25" s="666"/>
      <c r="X25" s="666"/>
      <c r="Y25" s="667"/>
      <c r="Z25" s="668">
        <v>2</v>
      </c>
      <c r="AA25" s="668"/>
      <c r="AB25" s="668"/>
      <c r="AC25" s="668"/>
      <c r="AD25" s="669" t="s">
        <v>128</v>
      </c>
      <c r="AE25" s="669"/>
      <c r="AF25" s="669"/>
      <c r="AG25" s="669"/>
      <c r="AH25" s="669"/>
      <c r="AI25" s="669"/>
      <c r="AJ25" s="669"/>
      <c r="AK25" s="669"/>
      <c r="AL25" s="670" t="s">
        <v>128</v>
      </c>
      <c r="AM25" s="671"/>
      <c r="AN25" s="671"/>
      <c r="AO25" s="672"/>
      <c r="AP25" s="684" t="s">
        <v>294</v>
      </c>
      <c r="AQ25" s="685"/>
      <c r="AR25" s="685"/>
      <c r="AS25" s="685"/>
      <c r="AT25" s="685"/>
      <c r="AU25" s="685"/>
      <c r="AV25" s="685"/>
      <c r="AW25" s="685"/>
      <c r="AX25" s="685"/>
      <c r="AY25" s="685"/>
      <c r="AZ25" s="685"/>
      <c r="BA25" s="685"/>
      <c r="BB25" s="685"/>
      <c r="BC25" s="685"/>
      <c r="BD25" s="685"/>
      <c r="BE25" s="685"/>
      <c r="BF25" s="686"/>
      <c r="BG25" s="665" t="s">
        <v>128</v>
      </c>
      <c r="BH25" s="666"/>
      <c r="BI25" s="666"/>
      <c r="BJ25" s="666"/>
      <c r="BK25" s="666"/>
      <c r="BL25" s="666"/>
      <c r="BM25" s="666"/>
      <c r="BN25" s="667"/>
      <c r="BO25" s="668" t="s">
        <v>128</v>
      </c>
      <c r="BP25" s="668"/>
      <c r="BQ25" s="668"/>
      <c r="BR25" s="668"/>
      <c r="BS25" s="669" t="s">
        <v>128</v>
      </c>
      <c r="BT25" s="669"/>
      <c r="BU25" s="669"/>
      <c r="BV25" s="669"/>
      <c r="BW25" s="669"/>
      <c r="BX25" s="669"/>
      <c r="BY25" s="669"/>
      <c r="BZ25" s="669"/>
      <c r="CA25" s="669"/>
      <c r="CB25" s="673"/>
      <c r="CD25" s="680" t="s">
        <v>295</v>
      </c>
      <c r="CE25" s="681"/>
      <c r="CF25" s="681"/>
      <c r="CG25" s="681"/>
      <c r="CH25" s="681"/>
      <c r="CI25" s="681"/>
      <c r="CJ25" s="681"/>
      <c r="CK25" s="681"/>
      <c r="CL25" s="681"/>
      <c r="CM25" s="681"/>
      <c r="CN25" s="681"/>
      <c r="CO25" s="681"/>
      <c r="CP25" s="681"/>
      <c r="CQ25" s="682"/>
      <c r="CR25" s="665">
        <v>7344540</v>
      </c>
      <c r="CS25" s="705"/>
      <c r="CT25" s="705"/>
      <c r="CU25" s="705"/>
      <c r="CV25" s="705"/>
      <c r="CW25" s="705"/>
      <c r="CX25" s="705"/>
      <c r="CY25" s="706"/>
      <c r="CZ25" s="670">
        <v>16.2</v>
      </c>
      <c r="DA25" s="699"/>
      <c r="DB25" s="699"/>
      <c r="DC25" s="707"/>
      <c r="DD25" s="674">
        <v>6657778</v>
      </c>
      <c r="DE25" s="705"/>
      <c r="DF25" s="705"/>
      <c r="DG25" s="705"/>
      <c r="DH25" s="705"/>
      <c r="DI25" s="705"/>
      <c r="DJ25" s="705"/>
      <c r="DK25" s="706"/>
      <c r="DL25" s="674">
        <v>6479523</v>
      </c>
      <c r="DM25" s="705"/>
      <c r="DN25" s="705"/>
      <c r="DO25" s="705"/>
      <c r="DP25" s="705"/>
      <c r="DQ25" s="705"/>
      <c r="DR25" s="705"/>
      <c r="DS25" s="705"/>
      <c r="DT25" s="705"/>
      <c r="DU25" s="705"/>
      <c r="DV25" s="706"/>
      <c r="DW25" s="670">
        <v>25.3</v>
      </c>
      <c r="DX25" s="699"/>
      <c r="DY25" s="699"/>
      <c r="DZ25" s="699"/>
      <c r="EA25" s="699"/>
      <c r="EB25" s="699"/>
      <c r="EC25" s="700"/>
    </row>
    <row r="26" spans="2:133" ht="11.25" customHeight="1" x14ac:dyDescent="0.15">
      <c r="B26" s="662" t="s">
        <v>296</v>
      </c>
      <c r="C26" s="663"/>
      <c r="D26" s="663"/>
      <c r="E26" s="663"/>
      <c r="F26" s="663"/>
      <c r="G26" s="663"/>
      <c r="H26" s="663"/>
      <c r="I26" s="663"/>
      <c r="J26" s="663"/>
      <c r="K26" s="663"/>
      <c r="L26" s="663"/>
      <c r="M26" s="663"/>
      <c r="N26" s="663"/>
      <c r="O26" s="663"/>
      <c r="P26" s="663"/>
      <c r="Q26" s="664"/>
      <c r="R26" s="665">
        <v>44</v>
      </c>
      <c r="S26" s="666"/>
      <c r="T26" s="666"/>
      <c r="U26" s="666"/>
      <c r="V26" s="666"/>
      <c r="W26" s="666"/>
      <c r="X26" s="666"/>
      <c r="Y26" s="667"/>
      <c r="Z26" s="668">
        <v>0</v>
      </c>
      <c r="AA26" s="668"/>
      <c r="AB26" s="668"/>
      <c r="AC26" s="668"/>
      <c r="AD26" s="669" t="s">
        <v>128</v>
      </c>
      <c r="AE26" s="669"/>
      <c r="AF26" s="669"/>
      <c r="AG26" s="669"/>
      <c r="AH26" s="669"/>
      <c r="AI26" s="669"/>
      <c r="AJ26" s="669"/>
      <c r="AK26" s="669"/>
      <c r="AL26" s="670" t="s">
        <v>128</v>
      </c>
      <c r="AM26" s="671"/>
      <c r="AN26" s="671"/>
      <c r="AO26" s="672"/>
      <c r="AP26" s="684" t="s">
        <v>297</v>
      </c>
      <c r="AQ26" s="708"/>
      <c r="AR26" s="708"/>
      <c r="AS26" s="708"/>
      <c r="AT26" s="708"/>
      <c r="AU26" s="708"/>
      <c r="AV26" s="708"/>
      <c r="AW26" s="708"/>
      <c r="AX26" s="708"/>
      <c r="AY26" s="708"/>
      <c r="AZ26" s="708"/>
      <c r="BA26" s="708"/>
      <c r="BB26" s="708"/>
      <c r="BC26" s="708"/>
      <c r="BD26" s="708"/>
      <c r="BE26" s="708"/>
      <c r="BF26" s="686"/>
      <c r="BG26" s="665" t="s">
        <v>128</v>
      </c>
      <c r="BH26" s="666"/>
      <c r="BI26" s="666"/>
      <c r="BJ26" s="666"/>
      <c r="BK26" s="666"/>
      <c r="BL26" s="666"/>
      <c r="BM26" s="666"/>
      <c r="BN26" s="667"/>
      <c r="BO26" s="668" t="s">
        <v>128</v>
      </c>
      <c r="BP26" s="668"/>
      <c r="BQ26" s="668"/>
      <c r="BR26" s="668"/>
      <c r="BS26" s="669" t="s">
        <v>128</v>
      </c>
      <c r="BT26" s="669"/>
      <c r="BU26" s="669"/>
      <c r="BV26" s="669"/>
      <c r="BW26" s="669"/>
      <c r="BX26" s="669"/>
      <c r="BY26" s="669"/>
      <c r="BZ26" s="669"/>
      <c r="CA26" s="669"/>
      <c r="CB26" s="673"/>
      <c r="CD26" s="680" t="s">
        <v>298</v>
      </c>
      <c r="CE26" s="681"/>
      <c r="CF26" s="681"/>
      <c r="CG26" s="681"/>
      <c r="CH26" s="681"/>
      <c r="CI26" s="681"/>
      <c r="CJ26" s="681"/>
      <c r="CK26" s="681"/>
      <c r="CL26" s="681"/>
      <c r="CM26" s="681"/>
      <c r="CN26" s="681"/>
      <c r="CO26" s="681"/>
      <c r="CP26" s="681"/>
      <c r="CQ26" s="682"/>
      <c r="CR26" s="665">
        <v>4502190</v>
      </c>
      <c r="CS26" s="666"/>
      <c r="CT26" s="666"/>
      <c r="CU26" s="666"/>
      <c r="CV26" s="666"/>
      <c r="CW26" s="666"/>
      <c r="CX26" s="666"/>
      <c r="CY26" s="667"/>
      <c r="CZ26" s="670">
        <v>9.9</v>
      </c>
      <c r="DA26" s="699"/>
      <c r="DB26" s="699"/>
      <c r="DC26" s="707"/>
      <c r="DD26" s="674">
        <v>4168317</v>
      </c>
      <c r="DE26" s="666"/>
      <c r="DF26" s="666"/>
      <c r="DG26" s="666"/>
      <c r="DH26" s="666"/>
      <c r="DI26" s="666"/>
      <c r="DJ26" s="666"/>
      <c r="DK26" s="667"/>
      <c r="DL26" s="674" t="s">
        <v>128</v>
      </c>
      <c r="DM26" s="666"/>
      <c r="DN26" s="666"/>
      <c r="DO26" s="666"/>
      <c r="DP26" s="666"/>
      <c r="DQ26" s="666"/>
      <c r="DR26" s="666"/>
      <c r="DS26" s="666"/>
      <c r="DT26" s="666"/>
      <c r="DU26" s="666"/>
      <c r="DV26" s="667"/>
      <c r="DW26" s="670" t="s">
        <v>128</v>
      </c>
      <c r="DX26" s="699"/>
      <c r="DY26" s="699"/>
      <c r="DZ26" s="699"/>
      <c r="EA26" s="699"/>
      <c r="EB26" s="699"/>
      <c r="EC26" s="700"/>
    </row>
    <row r="27" spans="2:133" ht="11.25" customHeight="1" x14ac:dyDescent="0.15">
      <c r="B27" s="662" t="s">
        <v>299</v>
      </c>
      <c r="C27" s="663"/>
      <c r="D27" s="663"/>
      <c r="E27" s="663"/>
      <c r="F27" s="663"/>
      <c r="G27" s="663"/>
      <c r="H27" s="663"/>
      <c r="I27" s="663"/>
      <c r="J27" s="663"/>
      <c r="K27" s="663"/>
      <c r="L27" s="663"/>
      <c r="M27" s="663"/>
      <c r="N27" s="663"/>
      <c r="O27" s="663"/>
      <c r="P27" s="663"/>
      <c r="Q27" s="664"/>
      <c r="R27" s="665">
        <v>25831290</v>
      </c>
      <c r="S27" s="666"/>
      <c r="T27" s="666"/>
      <c r="U27" s="666"/>
      <c r="V27" s="666"/>
      <c r="W27" s="666"/>
      <c r="X27" s="666"/>
      <c r="Y27" s="667"/>
      <c r="Z27" s="668">
        <v>53.7</v>
      </c>
      <c r="AA27" s="668"/>
      <c r="AB27" s="668"/>
      <c r="AC27" s="668"/>
      <c r="AD27" s="669">
        <v>24236414</v>
      </c>
      <c r="AE27" s="669"/>
      <c r="AF27" s="669"/>
      <c r="AG27" s="669"/>
      <c r="AH27" s="669"/>
      <c r="AI27" s="669"/>
      <c r="AJ27" s="669"/>
      <c r="AK27" s="669"/>
      <c r="AL27" s="670">
        <v>99.699996948242188</v>
      </c>
      <c r="AM27" s="671"/>
      <c r="AN27" s="671"/>
      <c r="AO27" s="672"/>
      <c r="AP27" s="662" t="s">
        <v>300</v>
      </c>
      <c r="AQ27" s="663"/>
      <c r="AR27" s="663"/>
      <c r="AS27" s="663"/>
      <c r="AT27" s="663"/>
      <c r="AU27" s="663"/>
      <c r="AV27" s="663"/>
      <c r="AW27" s="663"/>
      <c r="AX27" s="663"/>
      <c r="AY27" s="663"/>
      <c r="AZ27" s="663"/>
      <c r="BA27" s="663"/>
      <c r="BB27" s="663"/>
      <c r="BC27" s="663"/>
      <c r="BD27" s="663"/>
      <c r="BE27" s="663"/>
      <c r="BF27" s="664"/>
      <c r="BG27" s="665">
        <v>11321107</v>
      </c>
      <c r="BH27" s="666"/>
      <c r="BI27" s="666"/>
      <c r="BJ27" s="666"/>
      <c r="BK27" s="666"/>
      <c r="BL27" s="666"/>
      <c r="BM27" s="666"/>
      <c r="BN27" s="667"/>
      <c r="BO27" s="668">
        <v>100</v>
      </c>
      <c r="BP27" s="668"/>
      <c r="BQ27" s="668"/>
      <c r="BR27" s="668"/>
      <c r="BS27" s="669">
        <v>268564</v>
      </c>
      <c r="BT27" s="669"/>
      <c r="BU27" s="669"/>
      <c r="BV27" s="669"/>
      <c r="BW27" s="669"/>
      <c r="BX27" s="669"/>
      <c r="BY27" s="669"/>
      <c r="BZ27" s="669"/>
      <c r="CA27" s="669"/>
      <c r="CB27" s="673"/>
      <c r="CD27" s="680" t="s">
        <v>301</v>
      </c>
      <c r="CE27" s="681"/>
      <c r="CF27" s="681"/>
      <c r="CG27" s="681"/>
      <c r="CH27" s="681"/>
      <c r="CI27" s="681"/>
      <c r="CJ27" s="681"/>
      <c r="CK27" s="681"/>
      <c r="CL27" s="681"/>
      <c r="CM27" s="681"/>
      <c r="CN27" s="681"/>
      <c r="CO27" s="681"/>
      <c r="CP27" s="681"/>
      <c r="CQ27" s="682"/>
      <c r="CR27" s="665">
        <v>12719050</v>
      </c>
      <c r="CS27" s="705"/>
      <c r="CT27" s="705"/>
      <c r="CU27" s="705"/>
      <c r="CV27" s="705"/>
      <c r="CW27" s="705"/>
      <c r="CX27" s="705"/>
      <c r="CY27" s="706"/>
      <c r="CZ27" s="670">
        <v>28</v>
      </c>
      <c r="DA27" s="699"/>
      <c r="DB27" s="699"/>
      <c r="DC27" s="707"/>
      <c r="DD27" s="674">
        <v>2678440</v>
      </c>
      <c r="DE27" s="705"/>
      <c r="DF27" s="705"/>
      <c r="DG27" s="705"/>
      <c r="DH27" s="705"/>
      <c r="DI27" s="705"/>
      <c r="DJ27" s="705"/>
      <c r="DK27" s="706"/>
      <c r="DL27" s="674">
        <v>2663887</v>
      </c>
      <c r="DM27" s="705"/>
      <c r="DN27" s="705"/>
      <c r="DO27" s="705"/>
      <c r="DP27" s="705"/>
      <c r="DQ27" s="705"/>
      <c r="DR27" s="705"/>
      <c r="DS27" s="705"/>
      <c r="DT27" s="705"/>
      <c r="DU27" s="705"/>
      <c r="DV27" s="706"/>
      <c r="DW27" s="670">
        <v>10.4</v>
      </c>
      <c r="DX27" s="699"/>
      <c r="DY27" s="699"/>
      <c r="DZ27" s="699"/>
      <c r="EA27" s="699"/>
      <c r="EB27" s="699"/>
      <c r="EC27" s="700"/>
    </row>
    <row r="28" spans="2:133" ht="11.25" customHeight="1" x14ac:dyDescent="0.15">
      <c r="B28" s="662" t="s">
        <v>302</v>
      </c>
      <c r="C28" s="663"/>
      <c r="D28" s="663"/>
      <c r="E28" s="663"/>
      <c r="F28" s="663"/>
      <c r="G28" s="663"/>
      <c r="H28" s="663"/>
      <c r="I28" s="663"/>
      <c r="J28" s="663"/>
      <c r="K28" s="663"/>
      <c r="L28" s="663"/>
      <c r="M28" s="663"/>
      <c r="N28" s="663"/>
      <c r="O28" s="663"/>
      <c r="P28" s="663"/>
      <c r="Q28" s="664"/>
      <c r="R28" s="665">
        <v>10383</v>
      </c>
      <c r="S28" s="666"/>
      <c r="T28" s="666"/>
      <c r="U28" s="666"/>
      <c r="V28" s="666"/>
      <c r="W28" s="666"/>
      <c r="X28" s="666"/>
      <c r="Y28" s="667"/>
      <c r="Z28" s="668">
        <v>0</v>
      </c>
      <c r="AA28" s="668"/>
      <c r="AB28" s="668"/>
      <c r="AC28" s="668"/>
      <c r="AD28" s="669">
        <v>10383</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303</v>
      </c>
      <c r="CE28" s="681"/>
      <c r="CF28" s="681"/>
      <c r="CG28" s="681"/>
      <c r="CH28" s="681"/>
      <c r="CI28" s="681"/>
      <c r="CJ28" s="681"/>
      <c r="CK28" s="681"/>
      <c r="CL28" s="681"/>
      <c r="CM28" s="681"/>
      <c r="CN28" s="681"/>
      <c r="CO28" s="681"/>
      <c r="CP28" s="681"/>
      <c r="CQ28" s="682"/>
      <c r="CR28" s="665">
        <v>4841296</v>
      </c>
      <c r="CS28" s="666"/>
      <c r="CT28" s="666"/>
      <c r="CU28" s="666"/>
      <c r="CV28" s="666"/>
      <c r="CW28" s="666"/>
      <c r="CX28" s="666"/>
      <c r="CY28" s="667"/>
      <c r="CZ28" s="670">
        <v>10.7</v>
      </c>
      <c r="DA28" s="699"/>
      <c r="DB28" s="699"/>
      <c r="DC28" s="707"/>
      <c r="DD28" s="674">
        <v>4813898</v>
      </c>
      <c r="DE28" s="666"/>
      <c r="DF28" s="666"/>
      <c r="DG28" s="666"/>
      <c r="DH28" s="666"/>
      <c r="DI28" s="666"/>
      <c r="DJ28" s="666"/>
      <c r="DK28" s="667"/>
      <c r="DL28" s="674">
        <v>4813898</v>
      </c>
      <c r="DM28" s="666"/>
      <c r="DN28" s="666"/>
      <c r="DO28" s="666"/>
      <c r="DP28" s="666"/>
      <c r="DQ28" s="666"/>
      <c r="DR28" s="666"/>
      <c r="DS28" s="666"/>
      <c r="DT28" s="666"/>
      <c r="DU28" s="666"/>
      <c r="DV28" s="667"/>
      <c r="DW28" s="670">
        <v>18.8</v>
      </c>
      <c r="DX28" s="699"/>
      <c r="DY28" s="699"/>
      <c r="DZ28" s="699"/>
      <c r="EA28" s="699"/>
      <c r="EB28" s="699"/>
      <c r="EC28" s="700"/>
    </row>
    <row r="29" spans="2:133" ht="11.25" customHeight="1" x14ac:dyDescent="0.15">
      <c r="B29" s="662" t="s">
        <v>304</v>
      </c>
      <c r="C29" s="663"/>
      <c r="D29" s="663"/>
      <c r="E29" s="663"/>
      <c r="F29" s="663"/>
      <c r="G29" s="663"/>
      <c r="H29" s="663"/>
      <c r="I29" s="663"/>
      <c r="J29" s="663"/>
      <c r="K29" s="663"/>
      <c r="L29" s="663"/>
      <c r="M29" s="663"/>
      <c r="N29" s="663"/>
      <c r="O29" s="663"/>
      <c r="P29" s="663"/>
      <c r="Q29" s="664"/>
      <c r="R29" s="665">
        <v>152519</v>
      </c>
      <c r="S29" s="666"/>
      <c r="T29" s="666"/>
      <c r="U29" s="666"/>
      <c r="V29" s="666"/>
      <c r="W29" s="666"/>
      <c r="X29" s="666"/>
      <c r="Y29" s="667"/>
      <c r="Z29" s="668">
        <v>0.3</v>
      </c>
      <c r="AA29" s="668"/>
      <c r="AB29" s="668"/>
      <c r="AC29" s="668"/>
      <c r="AD29" s="669" t="s">
        <v>128</v>
      </c>
      <c r="AE29" s="669"/>
      <c r="AF29" s="669"/>
      <c r="AG29" s="669"/>
      <c r="AH29" s="669"/>
      <c r="AI29" s="669"/>
      <c r="AJ29" s="669"/>
      <c r="AK29" s="669"/>
      <c r="AL29" s="670" t="s">
        <v>128</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305</v>
      </c>
      <c r="CE29" s="715"/>
      <c r="CF29" s="680" t="s">
        <v>70</v>
      </c>
      <c r="CG29" s="681"/>
      <c r="CH29" s="681"/>
      <c r="CI29" s="681"/>
      <c r="CJ29" s="681"/>
      <c r="CK29" s="681"/>
      <c r="CL29" s="681"/>
      <c r="CM29" s="681"/>
      <c r="CN29" s="681"/>
      <c r="CO29" s="681"/>
      <c r="CP29" s="681"/>
      <c r="CQ29" s="682"/>
      <c r="CR29" s="665">
        <v>4841296</v>
      </c>
      <c r="CS29" s="705"/>
      <c r="CT29" s="705"/>
      <c r="CU29" s="705"/>
      <c r="CV29" s="705"/>
      <c r="CW29" s="705"/>
      <c r="CX29" s="705"/>
      <c r="CY29" s="706"/>
      <c r="CZ29" s="670">
        <v>10.7</v>
      </c>
      <c r="DA29" s="699"/>
      <c r="DB29" s="699"/>
      <c r="DC29" s="707"/>
      <c r="DD29" s="674">
        <v>4813898</v>
      </c>
      <c r="DE29" s="705"/>
      <c r="DF29" s="705"/>
      <c r="DG29" s="705"/>
      <c r="DH29" s="705"/>
      <c r="DI29" s="705"/>
      <c r="DJ29" s="705"/>
      <c r="DK29" s="706"/>
      <c r="DL29" s="674">
        <v>4813898</v>
      </c>
      <c r="DM29" s="705"/>
      <c r="DN29" s="705"/>
      <c r="DO29" s="705"/>
      <c r="DP29" s="705"/>
      <c r="DQ29" s="705"/>
      <c r="DR29" s="705"/>
      <c r="DS29" s="705"/>
      <c r="DT29" s="705"/>
      <c r="DU29" s="705"/>
      <c r="DV29" s="706"/>
      <c r="DW29" s="670">
        <v>18.8</v>
      </c>
      <c r="DX29" s="699"/>
      <c r="DY29" s="699"/>
      <c r="DZ29" s="699"/>
      <c r="EA29" s="699"/>
      <c r="EB29" s="699"/>
      <c r="EC29" s="700"/>
    </row>
    <row r="30" spans="2:133" ht="11.25" customHeight="1" x14ac:dyDescent="0.15">
      <c r="B30" s="662" t="s">
        <v>306</v>
      </c>
      <c r="C30" s="663"/>
      <c r="D30" s="663"/>
      <c r="E30" s="663"/>
      <c r="F30" s="663"/>
      <c r="G30" s="663"/>
      <c r="H30" s="663"/>
      <c r="I30" s="663"/>
      <c r="J30" s="663"/>
      <c r="K30" s="663"/>
      <c r="L30" s="663"/>
      <c r="M30" s="663"/>
      <c r="N30" s="663"/>
      <c r="O30" s="663"/>
      <c r="P30" s="663"/>
      <c r="Q30" s="664"/>
      <c r="R30" s="665">
        <v>585656</v>
      </c>
      <c r="S30" s="666"/>
      <c r="T30" s="666"/>
      <c r="U30" s="666"/>
      <c r="V30" s="666"/>
      <c r="W30" s="666"/>
      <c r="X30" s="666"/>
      <c r="Y30" s="667"/>
      <c r="Z30" s="668">
        <v>1.2</v>
      </c>
      <c r="AA30" s="668"/>
      <c r="AB30" s="668"/>
      <c r="AC30" s="668"/>
      <c r="AD30" s="669">
        <v>29516</v>
      </c>
      <c r="AE30" s="669"/>
      <c r="AF30" s="669"/>
      <c r="AG30" s="669"/>
      <c r="AH30" s="669"/>
      <c r="AI30" s="669"/>
      <c r="AJ30" s="669"/>
      <c r="AK30" s="669"/>
      <c r="AL30" s="670">
        <v>0.1</v>
      </c>
      <c r="AM30" s="671"/>
      <c r="AN30" s="671"/>
      <c r="AO30" s="672"/>
      <c r="AP30" s="644" t="s">
        <v>224</v>
      </c>
      <c r="AQ30" s="645"/>
      <c r="AR30" s="645"/>
      <c r="AS30" s="645"/>
      <c r="AT30" s="645"/>
      <c r="AU30" s="645"/>
      <c r="AV30" s="645"/>
      <c r="AW30" s="645"/>
      <c r="AX30" s="645"/>
      <c r="AY30" s="645"/>
      <c r="AZ30" s="645"/>
      <c r="BA30" s="645"/>
      <c r="BB30" s="645"/>
      <c r="BC30" s="645"/>
      <c r="BD30" s="645"/>
      <c r="BE30" s="645"/>
      <c r="BF30" s="646"/>
      <c r="BG30" s="644" t="s">
        <v>307</v>
      </c>
      <c r="BH30" s="712"/>
      <c r="BI30" s="712"/>
      <c r="BJ30" s="712"/>
      <c r="BK30" s="712"/>
      <c r="BL30" s="712"/>
      <c r="BM30" s="712"/>
      <c r="BN30" s="712"/>
      <c r="BO30" s="712"/>
      <c r="BP30" s="712"/>
      <c r="BQ30" s="713"/>
      <c r="BR30" s="644" t="s">
        <v>308</v>
      </c>
      <c r="BS30" s="712"/>
      <c r="BT30" s="712"/>
      <c r="BU30" s="712"/>
      <c r="BV30" s="712"/>
      <c r="BW30" s="712"/>
      <c r="BX30" s="712"/>
      <c r="BY30" s="712"/>
      <c r="BZ30" s="712"/>
      <c r="CA30" s="712"/>
      <c r="CB30" s="713"/>
      <c r="CD30" s="716"/>
      <c r="CE30" s="717"/>
      <c r="CF30" s="680" t="s">
        <v>309</v>
      </c>
      <c r="CG30" s="681"/>
      <c r="CH30" s="681"/>
      <c r="CI30" s="681"/>
      <c r="CJ30" s="681"/>
      <c r="CK30" s="681"/>
      <c r="CL30" s="681"/>
      <c r="CM30" s="681"/>
      <c r="CN30" s="681"/>
      <c r="CO30" s="681"/>
      <c r="CP30" s="681"/>
      <c r="CQ30" s="682"/>
      <c r="CR30" s="665">
        <v>4723822</v>
      </c>
      <c r="CS30" s="666"/>
      <c r="CT30" s="666"/>
      <c r="CU30" s="666"/>
      <c r="CV30" s="666"/>
      <c r="CW30" s="666"/>
      <c r="CX30" s="666"/>
      <c r="CY30" s="667"/>
      <c r="CZ30" s="670">
        <v>10.4</v>
      </c>
      <c r="DA30" s="699"/>
      <c r="DB30" s="699"/>
      <c r="DC30" s="707"/>
      <c r="DD30" s="674">
        <v>4696424</v>
      </c>
      <c r="DE30" s="666"/>
      <c r="DF30" s="666"/>
      <c r="DG30" s="666"/>
      <c r="DH30" s="666"/>
      <c r="DI30" s="666"/>
      <c r="DJ30" s="666"/>
      <c r="DK30" s="667"/>
      <c r="DL30" s="674">
        <v>4696424</v>
      </c>
      <c r="DM30" s="666"/>
      <c r="DN30" s="666"/>
      <c r="DO30" s="666"/>
      <c r="DP30" s="666"/>
      <c r="DQ30" s="666"/>
      <c r="DR30" s="666"/>
      <c r="DS30" s="666"/>
      <c r="DT30" s="666"/>
      <c r="DU30" s="666"/>
      <c r="DV30" s="667"/>
      <c r="DW30" s="670">
        <v>18.3</v>
      </c>
      <c r="DX30" s="699"/>
      <c r="DY30" s="699"/>
      <c r="DZ30" s="699"/>
      <c r="EA30" s="699"/>
      <c r="EB30" s="699"/>
      <c r="EC30" s="700"/>
    </row>
    <row r="31" spans="2:133" ht="11.25" customHeight="1" x14ac:dyDescent="0.15">
      <c r="B31" s="662" t="s">
        <v>310</v>
      </c>
      <c r="C31" s="663"/>
      <c r="D31" s="663"/>
      <c r="E31" s="663"/>
      <c r="F31" s="663"/>
      <c r="G31" s="663"/>
      <c r="H31" s="663"/>
      <c r="I31" s="663"/>
      <c r="J31" s="663"/>
      <c r="K31" s="663"/>
      <c r="L31" s="663"/>
      <c r="M31" s="663"/>
      <c r="N31" s="663"/>
      <c r="O31" s="663"/>
      <c r="P31" s="663"/>
      <c r="Q31" s="664"/>
      <c r="R31" s="665">
        <v>58913</v>
      </c>
      <c r="S31" s="666"/>
      <c r="T31" s="666"/>
      <c r="U31" s="666"/>
      <c r="V31" s="666"/>
      <c r="W31" s="666"/>
      <c r="X31" s="666"/>
      <c r="Y31" s="667"/>
      <c r="Z31" s="668">
        <v>0.1</v>
      </c>
      <c r="AA31" s="668"/>
      <c r="AB31" s="668"/>
      <c r="AC31" s="668"/>
      <c r="AD31" s="669" t="s">
        <v>128</v>
      </c>
      <c r="AE31" s="669"/>
      <c r="AF31" s="669"/>
      <c r="AG31" s="669"/>
      <c r="AH31" s="669"/>
      <c r="AI31" s="669"/>
      <c r="AJ31" s="669"/>
      <c r="AK31" s="669"/>
      <c r="AL31" s="670" t="s">
        <v>128</v>
      </c>
      <c r="AM31" s="671"/>
      <c r="AN31" s="671"/>
      <c r="AO31" s="672"/>
      <c r="AP31" s="725" t="s">
        <v>311</v>
      </c>
      <c r="AQ31" s="726"/>
      <c r="AR31" s="726"/>
      <c r="AS31" s="726"/>
      <c r="AT31" s="731" t="s">
        <v>312</v>
      </c>
      <c r="AU31" s="366"/>
      <c r="AV31" s="366"/>
      <c r="AW31" s="366"/>
      <c r="AX31" s="651" t="s">
        <v>189</v>
      </c>
      <c r="AY31" s="652"/>
      <c r="AZ31" s="652"/>
      <c r="BA31" s="652"/>
      <c r="BB31" s="652"/>
      <c r="BC31" s="652"/>
      <c r="BD31" s="652"/>
      <c r="BE31" s="652"/>
      <c r="BF31" s="653"/>
      <c r="BG31" s="724">
        <v>99.1</v>
      </c>
      <c r="BH31" s="720"/>
      <c r="BI31" s="720"/>
      <c r="BJ31" s="720"/>
      <c r="BK31" s="720"/>
      <c r="BL31" s="720"/>
      <c r="BM31" s="660">
        <v>97.4</v>
      </c>
      <c r="BN31" s="720"/>
      <c r="BO31" s="720"/>
      <c r="BP31" s="720"/>
      <c r="BQ31" s="721"/>
      <c r="BR31" s="724">
        <v>98.4</v>
      </c>
      <c r="BS31" s="720"/>
      <c r="BT31" s="720"/>
      <c r="BU31" s="720"/>
      <c r="BV31" s="720"/>
      <c r="BW31" s="720"/>
      <c r="BX31" s="660">
        <v>96.6</v>
      </c>
      <c r="BY31" s="720"/>
      <c r="BZ31" s="720"/>
      <c r="CA31" s="720"/>
      <c r="CB31" s="721"/>
      <c r="CD31" s="716"/>
      <c r="CE31" s="717"/>
      <c r="CF31" s="680" t="s">
        <v>313</v>
      </c>
      <c r="CG31" s="681"/>
      <c r="CH31" s="681"/>
      <c r="CI31" s="681"/>
      <c r="CJ31" s="681"/>
      <c r="CK31" s="681"/>
      <c r="CL31" s="681"/>
      <c r="CM31" s="681"/>
      <c r="CN31" s="681"/>
      <c r="CO31" s="681"/>
      <c r="CP31" s="681"/>
      <c r="CQ31" s="682"/>
      <c r="CR31" s="665">
        <v>117474</v>
      </c>
      <c r="CS31" s="705"/>
      <c r="CT31" s="705"/>
      <c r="CU31" s="705"/>
      <c r="CV31" s="705"/>
      <c r="CW31" s="705"/>
      <c r="CX31" s="705"/>
      <c r="CY31" s="706"/>
      <c r="CZ31" s="670">
        <v>0.3</v>
      </c>
      <c r="DA31" s="699"/>
      <c r="DB31" s="699"/>
      <c r="DC31" s="707"/>
      <c r="DD31" s="674">
        <v>117474</v>
      </c>
      <c r="DE31" s="705"/>
      <c r="DF31" s="705"/>
      <c r="DG31" s="705"/>
      <c r="DH31" s="705"/>
      <c r="DI31" s="705"/>
      <c r="DJ31" s="705"/>
      <c r="DK31" s="706"/>
      <c r="DL31" s="674">
        <v>117474</v>
      </c>
      <c r="DM31" s="705"/>
      <c r="DN31" s="705"/>
      <c r="DO31" s="705"/>
      <c r="DP31" s="705"/>
      <c r="DQ31" s="705"/>
      <c r="DR31" s="705"/>
      <c r="DS31" s="705"/>
      <c r="DT31" s="705"/>
      <c r="DU31" s="705"/>
      <c r="DV31" s="706"/>
      <c r="DW31" s="670">
        <v>0.5</v>
      </c>
      <c r="DX31" s="699"/>
      <c r="DY31" s="699"/>
      <c r="DZ31" s="699"/>
      <c r="EA31" s="699"/>
      <c r="EB31" s="699"/>
      <c r="EC31" s="700"/>
    </row>
    <row r="32" spans="2:133" ht="11.25" customHeight="1" x14ac:dyDescent="0.15">
      <c r="B32" s="662" t="s">
        <v>314</v>
      </c>
      <c r="C32" s="663"/>
      <c r="D32" s="663"/>
      <c r="E32" s="663"/>
      <c r="F32" s="663"/>
      <c r="G32" s="663"/>
      <c r="H32" s="663"/>
      <c r="I32" s="663"/>
      <c r="J32" s="663"/>
      <c r="K32" s="663"/>
      <c r="L32" s="663"/>
      <c r="M32" s="663"/>
      <c r="N32" s="663"/>
      <c r="O32" s="663"/>
      <c r="P32" s="663"/>
      <c r="Q32" s="664"/>
      <c r="R32" s="665">
        <v>11424502</v>
      </c>
      <c r="S32" s="666"/>
      <c r="T32" s="666"/>
      <c r="U32" s="666"/>
      <c r="V32" s="666"/>
      <c r="W32" s="666"/>
      <c r="X32" s="666"/>
      <c r="Y32" s="667"/>
      <c r="Z32" s="668">
        <v>23.8</v>
      </c>
      <c r="AA32" s="668"/>
      <c r="AB32" s="668"/>
      <c r="AC32" s="668"/>
      <c r="AD32" s="669" t="s">
        <v>128</v>
      </c>
      <c r="AE32" s="669"/>
      <c r="AF32" s="669"/>
      <c r="AG32" s="669"/>
      <c r="AH32" s="669"/>
      <c r="AI32" s="669"/>
      <c r="AJ32" s="669"/>
      <c r="AK32" s="669"/>
      <c r="AL32" s="670" t="s">
        <v>128</v>
      </c>
      <c r="AM32" s="671"/>
      <c r="AN32" s="671"/>
      <c r="AO32" s="672"/>
      <c r="AP32" s="727"/>
      <c r="AQ32" s="728"/>
      <c r="AR32" s="728"/>
      <c r="AS32" s="728"/>
      <c r="AT32" s="732"/>
      <c r="AU32" s="362" t="s">
        <v>315</v>
      </c>
      <c r="AV32" s="362"/>
      <c r="AW32" s="362"/>
      <c r="AX32" s="662" t="s">
        <v>316</v>
      </c>
      <c r="AY32" s="663"/>
      <c r="AZ32" s="663"/>
      <c r="BA32" s="663"/>
      <c r="BB32" s="663"/>
      <c r="BC32" s="663"/>
      <c r="BD32" s="663"/>
      <c r="BE32" s="663"/>
      <c r="BF32" s="664"/>
      <c r="BG32" s="734">
        <v>99.1</v>
      </c>
      <c r="BH32" s="705"/>
      <c r="BI32" s="705"/>
      <c r="BJ32" s="705"/>
      <c r="BK32" s="705"/>
      <c r="BL32" s="705"/>
      <c r="BM32" s="671">
        <v>97.4</v>
      </c>
      <c r="BN32" s="722"/>
      <c r="BO32" s="722"/>
      <c r="BP32" s="722"/>
      <c r="BQ32" s="723"/>
      <c r="BR32" s="734">
        <v>98.9</v>
      </c>
      <c r="BS32" s="705"/>
      <c r="BT32" s="705"/>
      <c r="BU32" s="705"/>
      <c r="BV32" s="705"/>
      <c r="BW32" s="705"/>
      <c r="BX32" s="671">
        <v>97.1</v>
      </c>
      <c r="BY32" s="722"/>
      <c r="BZ32" s="722"/>
      <c r="CA32" s="722"/>
      <c r="CB32" s="723"/>
      <c r="CD32" s="718"/>
      <c r="CE32" s="719"/>
      <c r="CF32" s="680" t="s">
        <v>317</v>
      </c>
      <c r="CG32" s="681"/>
      <c r="CH32" s="681"/>
      <c r="CI32" s="681"/>
      <c r="CJ32" s="681"/>
      <c r="CK32" s="681"/>
      <c r="CL32" s="681"/>
      <c r="CM32" s="681"/>
      <c r="CN32" s="681"/>
      <c r="CO32" s="681"/>
      <c r="CP32" s="681"/>
      <c r="CQ32" s="682"/>
      <c r="CR32" s="665" t="s">
        <v>128</v>
      </c>
      <c r="CS32" s="666"/>
      <c r="CT32" s="666"/>
      <c r="CU32" s="666"/>
      <c r="CV32" s="666"/>
      <c r="CW32" s="666"/>
      <c r="CX32" s="666"/>
      <c r="CY32" s="667"/>
      <c r="CZ32" s="670" t="s">
        <v>128</v>
      </c>
      <c r="DA32" s="699"/>
      <c r="DB32" s="699"/>
      <c r="DC32" s="707"/>
      <c r="DD32" s="674" t="s">
        <v>128</v>
      </c>
      <c r="DE32" s="666"/>
      <c r="DF32" s="666"/>
      <c r="DG32" s="666"/>
      <c r="DH32" s="666"/>
      <c r="DI32" s="666"/>
      <c r="DJ32" s="666"/>
      <c r="DK32" s="667"/>
      <c r="DL32" s="674" t="s">
        <v>128</v>
      </c>
      <c r="DM32" s="666"/>
      <c r="DN32" s="666"/>
      <c r="DO32" s="666"/>
      <c r="DP32" s="666"/>
      <c r="DQ32" s="666"/>
      <c r="DR32" s="666"/>
      <c r="DS32" s="666"/>
      <c r="DT32" s="666"/>
      <c r="DU32" s="666"/>
      <c r="DV32" s="667"/>
      <c r="DW32" s="670" t="s">
        <v>128</v>
      </c>
      <c r="DX32" s="699"/>
      <c r="DY32" s="699"/>
      <c r="DZ32" s="699"/>
      <c r="EA32" s="699"/>
      <c r="EB32" s="699"/>
      <c r="EC32" s="700"/>
    </row>
    <row r="33" spans="2:133" ht="11.25" customHeight="1" x14ac:dyDescent="0.15">
      <c r="B33" s="701" t="s">
        <v>318</v>
      </c>
      <c r="C33" s="702"/>
      <c r="D33" s="702"/>
      <c r="E33" s="702"/>
      <c r="F33" s="702"/>
      <c r="G33" s="702"/>
      <c r="H33" s="702"/>
      <c r="I33" s="702"/>
      <c r="J33" s="702"/>
      <c r="K33" s="702"/>
      <c r="L33" s="702"/>
      <c r="M33" s="702"/>
      <c r="N33" s="702"/>
      <c r="O33" s="702"/>
      <c r="P33" s="702"/>
      <c r="Q33" s="703"/>
      <c r="R33" s="665" t="s">
        <v>128</v>
      </c>
      <c r="S33" s="666"/>
      <c r="T33" s="666"/>
      <c r="U33" s="666"/>
      <c r="V33" s="666"/>
      <c r="W33" s="666"/>
      <c r="X33" s="666"/>
      <c r="Y33" s="667"/>
      <c r="Z33" s="668" t="s">
        <v>128</v>
      </c>
      <c r="AA33" s="668"/>
      <c r="AB33" s="668"/>
      <c r="AC33" s="668"/>
      <c r="AD33" s="669" t="s">
        <v>128</v>
      </c>
      <c r="AE33" s="669"/>
      <c r="AF33" s="669"/>
      <c r="AG33" s="669"/>
      <c r="AH33" s="669"/>
      <c r="AI33" s="669"/>
      <c r="AJ33" s="669"/>
      <c r="AK33" s="669"/>
      <c r="AL33" s="670" t="s">
        <v>128</v>
      </c>
      <c r="AM33" s="671"/>
      <c r="AN33" s="671"/>
      <c r="AO33" s="672"/>
      <c r="AP33" s="729"/>
      <c r="AQ33" s="730"/>
      <c r="AR33" s="730"/>
      <c r="AS33" s="730"/>
      <c r="AT33" s="733"/>
      <c r="AU33" s="360"/>
      <c r="AV33" s="360"/>
      <c r="AW33" s="360"/>
      <c r="AX33" s="709" t="s">
        <v>319</v>
      </c>
      <c r="AY33" s="710"/>
      <c r="AZ33" s="710"/>
      <c r="BA33" s="710"/>
      <c r="BB33" s="710"/>
      <c r="BC33" s="710"/>
      <c r="BD33" s="710"/>
      <c r="BE33" s="710"/>
      <c r="BF33" s="711"/>
      <c r="BG33" s="735">
        <v>99</v>
      </c>
      <c r="BH33" s="736"/>
      <c r="BI33" s="736"/>
      <c r="BJ33" s="736"/>
      <c r="BK33" s="736"/>
      <c r="BL33" s="736"/>
      <c r="BM33" s="737">
        <v>97.1</v>
      </c>
      <c r="BN33" s="736"/>
      <c r="BO33" s="736"/>
      <c r="BP33" s="736"/>
      <c r="BQ33" s="738"/>
      <c r="BR33" s="735">
        <v>97.8</v>
      </c>
      <c r="BS33" s="736"/>
      <c r="BT33" s="736"/>
      <c r="BU33" s="736"/>
      <c r="BV33" s="736"/>
      <c r="BW33" s="736"/>
      <c r="BX33" s="737">
        <v>95.8</v>
      </c>
      <c r="BY33" s="736"/>
      <c r="BZ33" s="736"/>
      <c r="CA33" s="736"/>
      <c r="CB33" s="738"/>
      <c r="CD33" s="680" t="s">
        <v>320</v>
      </c>
      <c r="CE33" s="681"/>
      <c r="CF33" s="681"/>
      <c r="CG33" s="681"/>
      <c r="CH33" s="681"/>
      <c r="CI33" s="681"/>
      <c r="CJ33" s="681"/>
      <c r="CK33" s="681"/>
      <c r="CL33" s="681"/>
      <c r="CM33" s="681"/>
      <c r="CN33" s="681"/>
      <c r="CO33" s="681"/>
      <c r="CP33" s="681"/>
      <c r="CQ33" s="682"/>
      <c r="CR33" s="665">
        <v>15018799</v>
      </c>
      <c r="CS33" s="705"/>
      <c r="CT33" s="705"/>
      <c r="CU33" s="705"/>
      <c r="CV33" s="705"/>
      <c r="CW33" s="705"/>
      <c r="CX33" s="705"/>
      <c r="CY33" s="706"/>
      <c r="CZ33" s="670">
        <v>33.1</v>
      </c>
      <c r="DA33" s="699"/>
      <c r="DB33" s="699"/>
      <c r="DC33" s="707"/>
      <c r="DD33" s="674">
        <v>11246845</v>
      </c>
      <c r="DE33" s="705"/>
      <c r="DF33" s="705"/>
      <c r="DG33" s="705"/>
      <c r="DH33" s="705"/>
      <c r="DI33" s="705"/>
      <c r="DJ33" s="705"/>
      <c r="DK33" s="706"/>
      <c r="DL33" s="674">
        <v>9037169</v>
      </c>
      <c r="DM33" s="705"/>
      <c r="DN33" s="705"/>
      <c r="DO33" s="705"/>
      <c r="DP33" s="705"/>
      <c r="DQ33" s="705"/>
      <c r="DR33" s="705"/>
      <c r="DS33" s="705"/>
      <c r="DT33" s="705"/>
      <c r="DU33" s="705"/>
      <c r="DV33" s="706"/>
      <c r="DW33" s="670">
        <v>35.200000000000003</v>
      </c>
      <c r="DX33" s="699"/>
      <c r="DY33" s="699"/>
      <c r="DZ33" s="699"/>
      <c r="EA33" s="699"/>
      <c r="EB33" s="699"/>
      <c r="EC33" s="700"/>
    </row>
    <row r="34" spans="2:133" ht="11.25" customHeight="1" x14ac:dyDescent="0.15">
      <c r="B34" s="662" t="s">
        <v>321</v>
      </c>
      <c r="C34" s="663"/>
      <c r="D34" s="663"/>
      <c r="E34" s="663"/>
      <c r="F34" s="663"/>
      <c r="G34" s="663"/>
      <c r="H34" s="663"/>
      <c r="I34" s="663"/>
      <c r="J34" s="663"/>
      <c r="K34" s="663"/>
      <c r="L34" s="663"/>
      <c r="M34" s="663"/>
      <c r="N34" s="663"/>
      <c r="O34" s="663"/>
      <c r="P34" s="663"/>
      <c r="Q34" s="664"/>
      <c r="R34" s="665">
        <v>3451666</v>
      </c>
      <c r="S34" s="666"/>
      <c r="T34" s="666"/>
      <c r="U34" s="666"/>
      <c r="V34" s="666"/>
      <c r="W34" s="666"/>
      <c r="X34" s="666"/>
      <c r="Y34" s="667"/>
      <c r="Z34" s="668">
        <v>7.2</v>
      </c>
      <c r="AA34" s="668"/>
      <c r="AB34" s="668"/>
      <c r="AC34" s="668"/>
      <c r="AD34" s="669" t="s">
        <v>128</v>
      </c>
      <c r="AE34" s="669"/>
      <c r="AF34" s="669"/>
      <c r="AG34" s="669"/>
      <c r="AH34" s="669"/>
      <c r="AI34" s="669"/>
      <c r="AJ34" s="669"/>
      <c r="AK34" s="669"/>
      <c r="AL34" s="670" t="s">
        <v>128</v>
      </c>
      <c r="AM34" s="671"/>
      <c r="AN34" s="671"/>
      <c r="AO34" s="672"/>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322</v>
      </c>
      <c r="CE34" s="681"/>
      <c r="CF34" s="681"/>
      <c r="CG34" s="681"/>
      <c r="CH34" s="681"/>
      <c r="CI34" s="681"/>
      <c r="CJ34" s="681"/>
      <c r="CK34" s="681"/>
      <c r="CL34" s="681"/>
      <c r="CM34" s="681"/>
      <c r="CN34" s="681"/>
      <c r="CO34" s="681"/>
      <c r="CP34" s="681"/>
      <c r="CQ34" s="682"/>
      <c r="CR34" s="665">
        <v>6530016</v>
      </c>
      <c r="CS34" s="666"/>
      <c r="CT34" s="666"/>
      <c r="CU34" s="666"/>
      <c r="CV34" s="666"/>
      <c r="CW34" s="666"/>
      <c r="CX34" s="666"/>
      <c r="CY34" s="667"/>
      <c r="CZ34" s="670">
        <v>14.4</v>
      </c>
      <c r="DA34" s="699"/>
      <c r="DB34" s="699"/>
      <c r="DC34" s="707"/>
      <c r="DD34" s="674">
        <v>4565099</v>
      </c>
      <c r="DE34" s="666"/>
      <c r="DF34" s="666"/>
      <c r="DG34" s="666"/>
      <c r="DH34" s="666"/>
      <c r="DI34" s="666"/>
      <c r="DJ34" s="666"/>
      <c r="DK34" s="667"/>
      <c r="DL34" s="674">
        <v>4123145</v>
      </c>
      <c r="DM34" s="666"/>
      <c r="DN34" s="666"/>
      <c r="DO34" s="666"/>
      <c r="DP34" s="666"/>
      <c r="DQ34" s="666"/>
      <c r="DR34" s="666"/>
      <c r="DS34" s="666"/>
      <c r="DT34" s="666"/>
      <c r="DU34" s="666"/>
      <c r="DV34" s="667"/>
      <c r="DW34" s="670">
        <v>16.100000000000001</v>
      </c>
      <c r="DX34" s="699"/>
      <c r="DY34" s="699"/>
      <c r="DZ34" s="699"/>
      <c r="EA34" s="699"/>
      <c r="EB34" s="699"/>
      <c r="EC34" s="700"/>
    </row>
    <row r="35" spans="2:133" ht="11.25" customHeight="1" x14ac:dyDescent="0.15">
      <c r="B35" s="662" t="s">
        <v>323</v>
      </c>
      <c r="C35" s="663"/>
      <c r="D35" s="663"/>
      <c r="E35" s="663"/>
      <c r="F35" s="663"/>
      <c r="G35" s="663"/>
      <c r="H35" s="663"/>
      <c r="I35" s="663"/>
      <c r="J35" s="663"/>
      <c r="K35" s="663"/>
      <c r="L35" s="663"/>
      <c r="M35" s="663"/>
      <c r="N35" s="663"/>
      <c r="O35" s="663"/>
      <c r="P35" s="663"/>
      <c r="Q35" s="664"/>
      <c r="R35" s="665">
        <v>88879</v>
      </c>
      <c r="S35" s="666"/>
      <c r="T35" s="666"/>
      <c r="U35" s="666"/>
      <c r="V35" s="666"/>
      <c r="W35" s="666"/>
      <c r="X35" s="666"/>
      <c r="Y35" s="667"/>
      <c r="Z35" s="668">
        <v>0.2</v>
      </c>
      <c r="AA35" s="668"/>
      <c r="AB35" s="668"/>
      <c r="AC35" s="668"/>
      <c r="AD35" s="669">
        <v>8382</v>
      </c>
      <c r="AE35" s="669"/>
      <c r="AF35" s="669"/>
      <c r="AG35" s="669"/>
      <c r="AH35" s="669"/>
      <c r="AI35" s="669"/>
      <c r="AJ35" s="669"/>
      <c r="AK35" s="669"/>
      <c r="AL35" s="670">
        <v>0</v>
      </c>
      <c r="AM35" s="671"/>
      <c r="AN35" s="671"/>
      <c r="AO35" s="672"/>
      <c r="AP35" s="218"/>
      <c r="AQ35" s="644" t="s">
        <v>324</v>
      </c>
      <c r="AR35" s="645"/>
      <c r="AS35" s="645"/>
      <c r="AT35" s="645"/>
      <c r="AU35" s="645"/>
      <c r="AV35" s="645"/>
      <c r="AW35" s="645"/>
      <c r="AX35" s="645"/>
      <c r="AY35" s="645"/>
      <c r="AZ35" s="645"/>
      <c r="BA35" s="645"/>
      <c r="BB35" s="645"/>
      <c r="BC35" s="645"/>
      <c r="BD35" s="645"/>
      <c r="BE35" s="645"/>
      <c r="BF35" s="646"/>
      <c r="BG35" s="644" t="s">
        <v>325</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326</v>
      </c>
      <c r="CE35" s="681"/>
      <c r="CF35" s="681"/>
      <c r="CG35" s="681"/>
      <c r="CH35" s="681"/>
      <c r="CI35" s="681"/>
      <c r="CJ35" s="681"/>
      <c r="CK35" s="681"/>
      <c r="CL35" s="681"/>
      <c r="CM35" s="681"/>
      <c r="CN35" s="681"/>
      <c r="CO35" s="681"/>
      <c r="CP35" s="681"/>
      <c r="CQ35" s="682"/>
      <c r="CR35" s="665">
        <v>308122</v>
      </c>
      <c r="CS35" s="705"/>
      <c r="CT35" s="705"/>
      <c r="CU35" s="705"/>
      <c r="CV35" s="705"/>
      <c r="CW35" s="705"/>
      <c r="CX35" s="705"/>
      <c r="CY35" s="706"/>
      <c r="CZ35" s="670">
        <v>0.7</v>
      </c>
      <c r="DA35" s="699"/>
      <c r="DB35" s="699"/>
      <c r="DC35" s="707"/>
      <c r="DD35" s="674">
        <v>250680</v>
      </c>
      <c r="DE35" s="705"/>
      <c r="DF35" s="705"/>
      <c r="DG35" s="705"/>
      <c r="DH35" s="705"/>
      <c r="DI35" s="705"/>
      <c r="DJ35" s="705"/>
      <c r="DK35" s="706"/>
      <c r="DL35" s="674">
        <v>250680</v>
      </c>
      <c r="DM35" s="705"/>
      <c r="DN35" s="705"/>
      <c r="DO35" s="705"/>
      <c r="DP35" s="705"/>
      <c r="DQ35" s="705"/>
      <c r="DR35" s="705"/>
      <c r="DS35" s="705"/>
      <c r="DT35" s="705"/>
      <c r="DU35" s="705"/>
      <c r="DV35" s="706"/>
      <c r="DW35" s="670">
        <v>1</v>
      </c>
      <c r="DX35" s="699"/>
      <c r="DY35" s="699"/>
      <c r="DZ35" s="699"/>
      <c r="EA35" s="699"/>
      <c r="EB35" s="699"/>
      <c r="EC35" s="700"/>
    </row>
    <row r="36" spans="2:133" ht="11.25" customHeight="1" x14ac:dyDescent="0.15">
      <c r="B36" s="662" t="s">
        <v>327</v>
      </c>
      <c r="C36" s="663"/>
      <c r="D36" s="663"/>
      <c r="E36" s="663"/>
      <c r="F36" s="663"/>
      <c r="G36" s="663"/>
      <c r="H36" s="663"/>
      <c r="I36" s="663"/>
      <c r="J36" s="663"/>
      <c r="K36" s="663"/>
      <c r="L36" s="663"/>
      <c r="M36" s="663"/>
      <c r="N36" s="663"/>
      <c r="O36" s="663"/>
      <c r="P36" s="663"/>
      <c r="Q36" s="664"/>
      <c r="R36" s="665">
        <v>207714</v>
      </c>
      <c r="S36" s="666"/>
      <c r="T36" s="666"/>
      <c r="U36" s="666"/>
      <c r="V36" s="666"/>
      <c r="W36" s="666"/>
      <c r="X36" s="666"/>
      <c r="Y36" s="667"/>
      <c r="Z36" s="668">
        <v>0.4</v>
      </c>
      <c r="AA36" s="668"/>
      <c r="AB36" s="668"/>
      <c r="AC36" s="668"/>
      <c r="AD36" s="669" t="s">
        <v>128</v>
      </c>
      <c r="AE36" s="669"/>
      <c r="AF36" s="669"/>
      <c r="AG36" s="669"/>
      <c r="AH36" s="669"/>
      <c r="AI36" s="669"/>
      <c r="AJ36" s="669"/>
      <c r="AK36" s="669"/>
      <c r="AL36" s="670" t="s">
        <v>128</v>
      </c>
      <c r="AM36" s="671"/>
      <c r="AN36" s="671"/>
      <c r="AO36" s="672"/>
      <c r="AP36" s="218"/>
      <c r="AQ36" s="739" t="s">
        <v>328</v>
      </c>
      <c r="AR36" s="740"/>
      <c r="AS36" s="740"/>
      <c r="AT36" s="740"/>
      <c r="AU36" s="740"/>
      <c r="AV36" s="740"/>
      <c r="AW36" s="740"/>
      <c r="AX36" s="740"/>
      <c r="AY36" s="741"/>
      <c r="AZ36" s="654">
        <v>5286642</v>
      </c>
      <c r="BA36" s="655"/>
      <c r="BB36" s="655"/>
      <c r="BC36" s="655"/>
      <c r="BD36" s="655"/>
      <c r="BE36" s="655"/>
      <c r="BF36" s="742"/>
      <c r="BG36" s="676" t="s">
        <v>329</v>
      </c>
      <c r="BH36" s="677"/>
      <c r="BI36" s="677"/>
      <c r="BJ36" s="677"/>
      <c r="BK36" s="677"/>
      <c r="BL36" s="677"/>
      <c r="BM36" s="677"/>
      <c r="BN36" s="677"/>
      <c r="BO36" s="677"/>
      <c r="BP36" s="677"/>
      <c r="BQ36" s="677"/>
      <c r="BR36" s="677"/>
      <c r="BS36" s="677"/>
      <c r="BT36" s="677"/>
      <c r="BU36" s="678"/>
      <c r="BV36" s="654">
        <v>322300</v>
      </c>
      <c r="BW36" s="655"/>
      <c r="BX36" s="655"/>
      <c r="BY36" s="655"/>
      <c r="BZ36" s="655"/>
      <c r="CA36" s="655"/>
      <c r="CB36" s="742"/>
      <c r="CD36" s="680" t="s">
        <v>330</v>
      </c>
      <c r="CE36" s="681"/>
      <c r="CF36" s="681"/>
      <c r="CG36" s="681"/>
      <c r="CH36" s="681"/>
      <c r="CI36" s="681"/>
      <c r="CJ36" s="681"/>
      <c r="CK36" s="681"/>
      <c r="CL36" s="681"/>
      <c r="CM36" s="681"/>
      <c r="CN36" s="681"/>
      <c r="CO36" s="681"/>
      <c r="CP36" s="681"/>
      <c r="CQ36" s="682"/>
      <c r="CR36" s="665">
        <v>3655363</v>
      </c>
      <c r="CS36" s="666"/>
      <c r="CT36" s="666"/>
      <c r="CU36" s="666"/>
      <c r="CV36" s="666"/>
      <c r="CW36" s="666"/>
      <c r="CX36" s="666"/>
      <c r="CY36" s="667"/>
      <c r="CZ36" s="670">
        <v>8.1</v>
      </c>
      <c r="DA36" s="699"/>
      <c r="DB36" s="699"/>
      <c r="DC36" s="707"/>
      <c r="DD36" s="674">
        <v>2846508</v>
      </c>
      <c r="DE36" s="666"/>
      <c r="DF36" s="666"/>
      <c r="DG36" s="666"/>
      <c r="DH36" s="666"/>
      <c r="DI36" s="666"/>
      <c r="DJ36" s="666"/>
      <c r="DK36" s="667"/>
      <c r="DL36" s="674">
        <v>1784167</v>
      </c>
      <c r="DM36" s="666"/>
      <c r="DN36" s="666"/>
      <c r="DO36" s="666"/>
      <c r="DP36" s="666"/>
      <c r="DQ36" s="666"/>
      <c r="DR36" s="666"/>
      <c r="DS36" s="666"/>
      <c r="DT36" s="666"/>
      <c r="DU36" s="666"/>
      <c r="DV36" s="667"/>
      <c r="DW36" s="670">
        <v>7</v>
      </c>
      <c r="DX36" s="699"/>
      <c r="DY36" s="699"/>
      <c r="DZ36" s="699"/>
      <c r="EA36" s="699"/>
      <c r="EB36" s="699"/>
      <c r="EC36" s="700"/>
    </row>
    <row r="37" spans="2:133" ht="11.25" customHeight="1" x14ac:dyDescent="0.15">
      <c r="B37" s="662" t="s">
        <v>331</v>
      </c>
      <c r="C37" s="663"/>
      <c r="D37" s="663"/>
      <c r="E37" s="663"/>
      <c r="F37" s="663"/>
      <c r="G37" s="663"/>
      <c r="H37" s="663"/>
      <c r="I37" s="663"/>
      <c r="J37" s="663"/>
      <c r="K37" s="663"/>
      <c r="L37" s="663"/>
      <c r="M37" s="663"/>
      <c r="N37" s="663"/>
      <c r="O37" s="663"/>
      <c r="P37" s="663"/>
      <c r="Q37" s="664"/>
      <c r="R37" s="665">
        <v>789706</v>
      </c>
      <c r="S37" s="666"/>
      <c r="T37" s="666"/>
      <c r="U37" s="666"/>
      <c r="V37" s="666"/>
      <c r="W37" s="666"/>
      <c r="X37" s="666"/>
      <c r="Y37" s="667"/>
      <c r="Z37" s="668">
        <v>1.6</v>
      </c>
      <c r="AA37" s="668"/>
      <c r="AB37" s="668"/>
      <c r="AC37" s="668"/>
      <c r="AD37" s="669" t="s">
        <v>128</v>
      </c>
      <c r="AE37" s="669"/>
      <c r="AF37" s="669"/>
      <c r="AG37" s="669"/>
      <c r="AH37" s="669"/>
      <c r="AI37" s="669"/>
      <c r="AJ37" s="669"/>
      <c r="AK37" s="669"/>
      <c r="AL37" s="670" t="s">
        <v>128</v>
      </c>
      <c r="AM37" s="671"/>
      <c r="AN37" s="671"/>
      <c r="AO37" s="672"/>
      <c r="AQ37" s="743" t="s">
        <v>332</v>
      </c>
      <c r="AR37" s="744"/>
      <c r="AS37" s="744"/>
      <c r="AT37" s="744"/>
      <c r="AU37" s="744"/>
      <c r="AV37" s="744"/>
      <c r="AW37" s="744"/>
      <c r="AX37" s="744"/>
      <c r="AY37" s="745"/>
      <c r="AZ37" s="665">
        <v>1156153</v>
      </c>
      <c r="BA37" s="666"/>
      <c r="BB37" s="666"/>
      <c r="BC37" s="666"/>
      <c r="BD37" s="705"/>
      <c r="BE37" s="705"/>
      <c r="BF37" s="723"/>
      <c r="BG37" s="680" t="s">
        <v>333</v>
      </c>
      <c r="BH37" s="681"/>
      <c r="BI37" s="681"/>
      <c r="BJ37" s="681"/>
      <c r="BK37" s="681"/>
      <c r="BL37" s="681"/>
      <c r="BM37" s="681"/>
      <c r="BN37" s="681"/>
      <c r="BO37" s="681"/>
      <c r="BP37" s="681"/>
      <c r="BQ37" s="681"/>
      <c r="BR37" s="681"/>
      <c r="BS37" s="681"/>
      <c r="BT37" s="681"/>
      <c r="BU37" s="682"/>
      <c r="BV37" s="665">
        <v>176010</v>
      </c>
      <c r="BW37" s="666"/>
      <c r="BX37" s="666"/>
      <c r="BY37" s="666"/>
      <c r="BZ37" s="666"/>
      <c r="CA37" s="666"/>
      <c r="CB37" s="675"/>
      <c r="CD37" s="680" t="s">
        <v>334</v>
      </c>
      <c r="CE37" s="681"/>
      <c r="CF37" s="681"/>
      <c r="CG37" s="681"/>
      <c r="CH37" s="681"/>
      <c r="CI37" s="681"/>
      <c r="CJ37" s="681"/>
      <c r="CK37" s="681"/>
      <c r="CL37" s="681"/>
      <c r="CM37" s="681"/>
      <c r="CN37" s="681"/>
      <c r="CO37" s="681"/>
      <c r="CP37" s="681"/>
      <c r="CQ37" s="682"/>
      <c r="CR37" s="665">
        <v>7395</v>
      </c>
      <c r="CS37" s="705"/>
      <c r="CT37" s="705"/>
      <c r="CU37" s="705"/>
      <c r="CV37" s="705"/>
      <c r="CW37" s="705"/>
      <c r="CX37" s="705"/>
      <c r="CY37" s="706"/>
      <c r="CZ37" s="670">
        <v>0</v>
      </c>
      <c r="DA37" s="699"/>
      <c r="DB37" s="699"/>
      <c r="DC37" s="707"/>
      <c r="DD37" s="674">
        <v>7395</v>
      </c>
      <c r="DE37" s="705"/>
      <c r="DF37" s="705"/>
      <c r="DG37" s="705"/>
      <c r="DH37" s="705"/>
      <c r="DI37" s="705"/>
      <c r="DJ37" s="705"/>
      <c r="DK37" s="706"/>
      <c r="DL37" s="674">
        <v>3122</v>
      </c>
      <c r="DM37" s="705"/>
      <c r="DN37" s="705"/>
      <c r="DO37" s="705"/>
      <c r="DP37" s="705"/>
      <c r="DQ37" s="705"/>
      <c r="DR37" s="705"/>
      <c r="DS37" s="705"/>
      <c r="DT37" s="705"/>
      <c r="DU37" s="705"/>
      <c r="DV37" s="706"/>
      <c r="DW37" s="670">
        <v>0</v>
      </c>
      <c r="DX37" s="699"/>
      <c r="DY37" s="699"/>
      <c r="DZ37" s="699"/>
      <c r="EA37" s="699"/>
      <c r="EB37" s="699"/>
      <c r="EC37" s="700"/>
    </row>
    <row r="38" spans="2:133" ht="11.25" customHeight="1" x14ac:dyDescent="0.15">
      <c r="B38" s="662" t="s">
        <v>335</v>
      </c>
      <c r="C38" s="663"/>
      <c r="D38" s="663"/>
      <c r="E38" s="663"/>
      <c r="F38" s="663"/>
      <c r="G38" s="663"/>
      <c r="H38" s="663"/>
      <c r="I38" s="663"/>
      <c r="J38" s="663"/>
      <c r="K38" s="663"/>
      <c r="L38" s="663"/>
      <c r="M38" s="663"/>
      <c r="N38" s="663"/>
      <c r="O38" s="663"/>
      <c r="P38" s="663"/>
      <c r="Q38" s="664"/>
      <c r="R38" s="665">
        <v>869905</v>
      </c>
      <c r="S38" s="666"/>
      <c r="T38" s="666"/>
      <c r="U38" s="666"/>
      <c r="V38" s="666"/>
      <c r="W38" s="666"/>
      <c r="X38" s="666"/>
      <c r="Y38" s="667"/>
      <c r="Z38" s="668">
        <v>1.8</v>
      </c>
      <c r="AA38" s="668"/>
      <c r="AB38" s="668"/>
      <c r="AC38" s="668"/>
      <c r="AD38" s="669" t="s">
        <v>128</v>
      </c>
      <c r="AE38" s="669"/>
      <c r="AF38" s="669"/>
      <c r="AG38" s="669"/>
      <c r="AH38" s="669"/>
      <c r="AI38" s="669"/>
      <c r="AJ38" s="669"/>
      <c r="AK38" s="669"/>
      <c r="AL38" s="670" t="s">
        <v>128</v>
      </c>
      <c r="AM38" s="671"/>
      <c r="AN38" s="671"/>
      <c r="AO38" s="672"/>
      <c r="AQ38" s="743" t="s">
        <v>336</v>
      </c>
      <c r="AR38" s="744"/>
      <c r="AS38" s="744"/>
      <c r="AT38" s="744"/>
      <c r="AU38" s="744"/>
      <c r="AV38" s="744"/>
      <c r="AW38" s="744"/>
      <c r="AX38" s="744"/>
      <c r="AY38" s="745"/>
      <c r="AZ38" s="665">
        <v>359012</v>
      </c>
      <c r="BA38" s="666"/>
      <c r="BB38" s="666"/>
      <c r="BC38" s="666"/>
      <c r="BD38" s="705"/>
      <c r="BE38" s="705"/>
      <c r="BF38" s="723"/>
      <c r="BG38" s="680" t="s">
        <v>337</v>
      </c>
      <c r="BH38" s="681"/>
      <c r="BI38" s="681"/>
      <c r="BJ38" s="681"/>
      <c r="BK38" s="681"/>
      <c r="BL38" s="681"/>
      <c r="BM38" s="681"/>
      <c r="BN38" s="681"/>
      <c r="BO38" s="681"/>
      <c r="BP38" s="681"/>
      <c r="BQ38" s="681"/>
      <c r="BR38" s="681"/>
      <c r="BS38" s="681"/>
      <c r="BT38" s="681"/>
      <c r="BU38" s="682"/>
      <c r="BV38" s="665">
        <v>10625</v>
      </c>
      <c r="BW38" s="666"/>
      <c r="BX38" s="666"/>
      <c r="BY38" s="666"/>
      <c r="BZ38" s="666"/>
      <c r="CA38" s="666"/>
      <c r="CB38" s="675"/>
      <c r="CD38" s="680" t="s">
        <v>338</v>
      </c>
      <c r="CE38" s="681"/>
      <c r="CF38" s="681"/>
      <c r="CG38" s="681"/>
      <c r="CH38" s="681"/>
      <c r="CI38" s="681"/>
      <c r="CJ38" s="681"/>
      <c r="CK38" s="681"/>
      <c r="CL38" s="681"/>
      <c r="CM38" s="681"/>
      <c r="CN38" s="681"/>
      <c r="CO38" s="681"/>
      <c r="CP38" s="681"/>
      <c r="CQ38" s="682"/>
      <c r="CR38" s="665">
        <v>3660411</v>
      </c>
      <c r="CS38" s="666"/>
      <c r="CT38" s="666"/>
      <c r="CU38" s="666"/>
      <c r="CV38" s="666"/>
      <c r="CW38" s="666"/>
      <c r="CX38" s="666"/>
      <c r="CY38" s="667"/>
      <c r="CZ38" s="670">
        <v>8.1</v>
      </c>
      <c r="DA38" s="699"/>
      <c r="DB38" s="699"/>
      <c r="DC38" s="707"/>
      <c r="DD38" s="674">
        <v>2976464</v>
      </c>
      <c r="DE38" s="666"/>
      <c r="DF38" s="666"/>
      <c r="DG38" s="666"/>
      <c r="DH38" s="666"/>
      <c r="DI38" s="666"/>
      <c r="DJ38" s="666"/>
      <c r="DK38" s="667"/>
      <c r="DL38" s="674">
        <v>2776912</v>
      </c>
      <c r="DM38" s="666"/>
      <c r="DN38" s="666"/>
      <c r="DO38" s="666"/>
      <c r="DP38" s="666"/>
      <c r="DQ38" s="666"/>
      <c r="DR38" s="666"/>
      <c r="DS38" s="666"/>
      <c r="DT38" s="666"/>
      <c r="DU38" s="666"/>
      <c r="DV38" s="667"/>
      <c r="DW38" s="670">
        <v>10.8</v>
      </c>
      <c r="DX38" s="699"/>
      <c r="DY38" s="699"/>
      <c r="DZ38" s="699"/>
      <c r="EA38" s="699"/>
      <c r="EB38" s="699"/>
      <c r="EC38" s="700"/>
    </row>
    <row r="39" spans="2:133" ht="11.25" customHeight="1" x14ac:dyDescent="0.15">
      <c r="B39" s="662" t="s">
        <v>339</v>
      </c>
      <c r="C39" s="663"/>
      <c r="D39" s="663"/>
      <c r="E39" s="663"/>
      <c r="F39" s="663"/>
      <c r="G39" s="663"/>
      <c r="H39" s="663"/>
      <c r="I39" s="663"/>
      <c r="J39" s="663"/>
      <c r="K39" s="663"/>
      <c r="L39" s="663"/>
      <c r="M39" s="663"/>
      <c r="N39" s="663"/>
      <c r="O39" s="663"/>
      <c r="P39" s="663"/>
      <c r="Q39" s="664"/>
      <c r="R39" s="665">
        <v>452343</v>
      </c>
      <c r="S39" s="666"/>
      <c r="T39" s="666"/>
      <c r="U39" s="666"/>
      <c r="V39" s="666"/>
      <c r="W39" s="666"/>
      <c r="X39" s="666"/>
      <c r="Y39" s="667"/>
      <c r="Z39" s="668">
        <v>0.9</v>
      </c>
      <c r="AA39" s="668"/>
      <c r="AB39" s="668"/>
      <c r="AC39" s="668"/>
      <c r="AD39" s="669">
        <v>18425</v>
      </c>
      <c r="AE39" s="669"/>
      <c r="AF39" s="669"/>
      <c r="AG39" s="669"/>
      <c r="AH39" s="669"/>
      <c r="AI39" s="669"/>
      <c r="AJ39" s="669"/>
      <c r="AK39" s="669"/>
      <c r="AL39" s="670">
        <v>0.1</v>
      </c>
      <c r="AM39" s="671"/>
      <c r="AN39" s="671"/>
      <c r="AO39" s="672"/>
      <c r="AQ39" s="743" t="s">
        <v>340</v>
      </c>
      <c r="AR39" s="744"/>
      <c r="AS39" s="744"/>
      <c r="AT39" s="744"/>
      <c r="AU39" s="744"/>
      <c r="AV39" s="744"/>
      <c r="AW39" s="744"/>
      <c r="AX39" s="744"/>
      <c r="AY39" s="745"/>
      <c r="AZ39" s="665">
        <v>245476</v>
      </c>
      <c r="BA39" s="666"/>
      <c r="BB39" s="666"/>
      <c r="BC39" s="666"/>
      <c r="BD39" s="705"/>
      <c r="BE39" s="705"/>
      <c r="BF39" s="723"/>
      <c r="BG39" s="680" t="s">
        <v>341</v>
      </c>
      <c r="BH39" s="681"/>
      <c r="BI39" s="681"/>
      <c r="BJ39" s="681"/>
      <c r="BK39" s="681"/>
      <c r="BL39" s="681"/>
      <c r="BM39" s="681"/>
      <c r="BN39" s="681"/>
      <c r="BO39" s="681"/>
      <c r="BP39" s="681"/>
      <c r="BQ39" s="681"/>
      <c r="BR39" s="681"/>
      <c r="BS39" s="681"/>
      <c r="BT39" s="681"/>
      <c r="BU39" s="682"/>
      <c r="BV39" s="665">
        <v>16024</v>
      </c>
      <c r="BW39" s="666"/>
      <c r="BX39" s="666"/>
      <c r="BY39" s="666"/>
      <c r="BZ39" s="666"/>
      <c r="CA39" s="666"/>
      <c r="CB39" s="675"/>
      <c r="CD39" s="680" t="s">
        <v>342</v>
      </c>
      <c r="CE39" s="681"/>
      <c r="CF39" s="681"/>
      <c r="CG39" s="681"/>
      <c r="CH39" s="681"/>
      <c r="CI39" s="681"/>
      <c r="CJ39" s="681"/>
      <c r="CK39" s="681"/>
      <c r="CL39" s="681"/>
      <c r="CM39" s="681"/>
      <c r="CN39" s="681"/>
      <c r="CO39" s="681"/>
      <c r="CP39" s="681"/>
      <c r="CQ39" s="682"/>
      <c r="CR39" s="665">
        <v>597315</v>
      </c>
      <c r="CS39" s="705"/>
      <c r="CT39" s="705"/>
      <c r="CU39" s="705"/>
      <c r="CV39" s="705"/>
      <c r="CW39" s="705"/>
      <c r="CX39" s="705"/>
      <c r="CY39" s="706"/>
      <c r="CZ39" s="670">
        <v>1.3</v>
      </c>
      <c r="DA39" s="699"/>
      <c r="DB39" s="699"/>
      <c r="DC39" s="707"/>
      <c r="DD39" s="674">
        <v>468322</v>
      </c>
      <c r="DE39" s="705"/>
      <c r="DF39" s="705"/>
      <c r="DG39" s="705"/>
      <c r="DH39" s="705"/>
      <c r="DI39" s="705"/>
      <c r="DJ39" s="705"/>
      <c r="DK39" s="706"/>
      <c r="DL39" s="674" t="s">
        <v>128</v>
      </c>
      <c r="DM39" s="705"/>
      <c r="DN39" s="705"/>
      <c r="DO39" s="705"/>
      <c r="DP39" s="705"/>
      <c r="DQ39" s="705"/>
      <c r="DR39" s="705"/>
      <c r="DS39" s="705"/>
      <c r="DT39" s="705"/>
      <c r="DU39" s="705"/>
      <c r="DV39" s="706"/>
      <c r="DW39" s="670" t="s">
        <v>128</v>
      </c>
      <c r="DX39" s="699"/>
      <c r="DY39" s="699"/>
      <c r="DZ39" s="699"/>
      <c r="EA39" s="699"/>
      <c r="EB39" s="699"/>
      <c r="EC39" s="700"/>
    </row>
    <row r="40" spans="2:133" ht="11.25" customHeight="1" x14ac:dyDescent="0.15">
      <c r="B40" s="662" t="s">
        <v>343</v>
      </c>
      <c r="C40" s="663"/>
      <c r="D40" s="663"/>
      <c r="E40" s="663"/>
      <c r="F40" s="663"/>
      <c r="G40" s="663"/>
      <c r="H40" s="663"/>
      <c r="I40" s="663"/>
      <c r="J40" s="663"/>
      <c r="K40" s="663"/>
      <c r="L40" s="663"/>
      <c r="M40" s="663"/>
      <c r="N40" s="663"/>
      <c r="O40" s="663"/>
      <c r="P40" s="663"/>
      <c r="Q40" s="664"/>
      <c r="R40" s="665">
        <v>4154741</v>
      </c>
      <c r="S40" s="666"/>
      <c r="T40" s="666"/>
      <c r="U40" s="666"/>
      <c r="V40" s="666"/>
      <c r="W40" s="666"/>
      <c r="X40" s="666"/>
      <c r="Y40" s="667"/>
      <c r="Z40" s="668">
        <v>8.6</v>
      </c>
      <c r="AA40" s="668"/>
      <c r="AB40" s="668"/>
      <c r="AC40" s="668"/>
      <c r="AD40" s="669" t="s">
        <v>128</v>
      </c>
      <c r="AE40" s="669"/>
      <c r="AF40" s="669"/>
      <c r="AG40" s="669"/>
      <c r="AH40" s="669"/>
      <c r="AI40" s="669"/>
      <c r="AJ40" s="669"/>
      <c r="AK40" s="669"/>
      <c r="AL40" s="670" t="s">
        <v>128</v>
      </c>
      <c r="AM40" s="671"/>
      <c r="AN40" s="671"/>
      <c r="AO40" s="672"/>
      <c r="AQ40" s="743" t="s">
        <v>344</v>
      </c>
      <c r="AR40" s="744"/>
      <c r="AS40" s="744"/>
      <c r="AT40" s="744"/>
      <c r="AU40" s="744"/>
      <c r="AV40" s="744"/>
      <c r="AW40" s="744"/>
      <c r="AX40" s="744"/>
      <c r="AY40" s="745"/>
      <c r="AZ40" s="665">
        <v>45000</v>
      </c>
      <c r="BA40" s="666"/>
      <c r="BB40" s="666"/>
      <c r="BC40" s="666"/>
      <c r="BD40" s="705"/>
      <c r="BE40" s="705"/>
      <c r="BF40" s="723"/>
      <c r="BG40" s="746" t="s">
        <v>345</v>
      </c>
      <c r="BH40" s="747"/>
      <c r="BI40" s="747"/>
      <c r="BJ40" s="747"/>
      <c r="BK40" s="747"/>
      <c r="BL40" s="364"/>
      <c r="BM40" s="681" t="s">
        <v>346</v>
      </c>
      <c r="BN40" s="681"/>
      <c r="BO40" s="681"/>
      <c r="BP40" s="681"/>
      <c r="BQ40" s="681"/>
      <c r="BR40" s="681"/>
      <c r="BS40" s="681"/>
      <c r="BT40" s="681"/>
      <c r="BU40" s="682"/>
      <c r="BV40" s="665">
        <v>85</v>
      </c>
      <c r="BW40" s="666"/>
      <c r="BX40" s="666"/>
      <c r="BY40" s="666"/>
      <c r="BZ40" s="666"/>
      <c r="CA40" s="666"/>
      <c r="CB40" s="675"/>
      <c r="CD40" s="680" t="s">
        <v>347</v>
      </c>
      <c r="CE40" s="681"/>
      <c r="CF40" s="681"/>
      <c r="CG40" s="681"/>
      <c r="CH40" s="681"/>
      <c r="CI40" s="681"/>
      <c r="CJ40" s="681"/>
      <c r="CK40" s="681"/>
      <c r="CL40" s="681"/>
      <c r="CM40" s="681"/>
      <c r="CN40" s="681"/>
      <c r="CO40" s="681"/>
      <c r="CP40" s="681"/>
      <c r="CQ40" s="682"/>
      <c r="CR40" s="665">
        <v>267572</v>
      </c>
      <c r="CS40" s="666"/>
      <c r="CT40" s="666"/>
      <c r="CU40" s="666"/>
      <c r="CV40" s="666"/>
      <c r="CW40" s="666"/>
      <c r="CX40" s="666"/>
      <c r="CY40" s="667"/>
      <c r="CZ40" s="670">
        <v>0.6</v>
      </c>
      <c r="DA40" s="699"/>
      <c r="DB40" s="699"/>
      <c r="DC40" s="707"/>
      <c r="DD40" s="674">
        <v>139772</v>
      </c>
      <c r="DE40" s="666"/>
      <c r="DF40" s="666"/>
      <c r="DG40" s="666"/>
      <c r="DH40" s="666"/>
      <c r="DI40" s="666"/>
      <c r="DJ40" s="666"/>
      <c r="DK40" s="667"/>
      <c r="DL40" s="674">
        <v>102265</v>
      </c>
      <c r="DM40" s="666"/>
      <c r="DN40" s="666"/>
      <c r="DO40" s="666"/>
      <c r="DP40" s="666"/>
      <c r="DQ40" s="666"/>
      <c r="DR40" s="666"/>
      <c r="DS40" s="666"/>
      <c r="DT40" s="666"/>
      <c r="DU40" s="666"/>
      <c r="DV40" s="667"/>
      <c r="DW40" s="670">
        <v>0.4</v>
      </c>
      <c r="DX40" s="699"/>
      <c r="DY40" s="699"/>
      <c r="DZ40" s="699"/>
      <c r="EA40" s="699"/>
      <c r="EB40" s="699"/>
      <c r="EC40" s="700"/>
    </row>
    <row r="41" spans="2:133" ht="11.25" customHeight="1" x14ac:dyDescent="0.15">
      <c r="B41" s="662" t="s">
        <v>348</v>
      </c>
      <c r="C41" s="663"/>
      <c r="D41" s="663"/>
      <c r="E41" s="663"/>
      <c r="F41" s="663"/>
      <c r="G41" s="663"/>
      <c r="H41" s="663"/>
      <c r="I41" s="663"/>
      <c r="J41" s="663"/>
      <c r="K41" s="663"/>
      <c r="L41" s="663"/>
      <c r="M41" s="663"/>
      <c r="N41" s="663"/>
      <c r="O41" s="663"/>
      <c r="P41" s="663"/>
      <c r="Q41" s="664"/>
      <c r="R41" s="665" t="s">
        <v>128</v>
      </c>
      <c r="S41" s="666"/>
      <c r="T41" s="666"/>
      <c r="U41" s="666"/>
      <c r="V41" s="666"/>
      <c r="W41" s="666"/>
      <c r="X41" s="666"/>
      <c r="Y41" s="667"/>
      <c r="Z41" s="668" t="s">
        <v>128</v>
      </c>
      <c r="AA41" s="668"/>
      <c r="AB41" s="668"/>
      <c r="AC41" s="668"/>
      <c r="AD41" s="669" t="s">
        <v>128</v>
      </c>
      <c r="AE41" s="669"/>
      <c r="AF41" s="669"/>
      <c r="AG41" s="669"/>
      <c r="AH41" s="669"/>
      <c r="AI41" s="669"/>
      <c r="AJ41" s="669"/>
      <c r="AK41" s="669"/>
      <c r="AL41" s="670" t="s">
        <v>128</v>
      </c>
      <c r="AM41" s="671"/>
      <c r="AN41" s="671"/>
      <c r="AO41" s="672"/>
      <c r="AQ41" s="743" t="s">
        <v>349</v>
      </c>
      <c r="AR41" s="744"/>
      <c r="AS41" s="744"/>
      <c r="AT41" s="744"/>
      <c r="AU41" s="744"/>
      <c r="AV41" s="744"/>
      <c r="AW41" s="744"/>
      <c r="AX41" s="744"/>
      <c r="AY41" s="745"/>
      <c r="AZ41" s="665">
        <v>801017</v>
      </c>
      <c r="BA41" s="666"/>
      <c r="BB41" s="666"/>
      <c r="BC41" s="666"/>
      <c r="BD41" s="705"/>
      <c r="BE41" s="705"/>
      <c r="BF41" s="723"/>
      <c r="BG41" s="746"/>
      <c r="BH41" s="747"/>
      <c r="BI41" s="747"/>
      <c r="BJ41" s="747"/>
      <c r="BK41" s="747"/>
      <c r="BL41" s="364"/>
      <c r="BM41" s="681" t="s">
        <v>350</v>
      </c>
      <c r="BN41" s="681"/>
      <c r="BO41" s="681"/>
      <c r="BP41" s="681"/>
      <c r="BQ41" s="681"/>
      <c r="BR41" s="681"/>
      <c r="BS41" s="681"/>
      <c r="BT41" s="681"/>
      <c r="BU41" s="682"/>
      <c r="BV41" s="665" t="s">
        <v>128</v>
      </c>
      <c r="BW41" s="666"/>
      <c r="BX41" s="666"/>
      <c r="BY41" s="666"/>
      <c r="BZ41" s="666"/>
      <c r="CA41" s="666"/>
      <c r="CB41" s="675"/>
      <c r="CD41" s="680" t="s">
        <v>351</v>
      </c>
      <c r="CE41" s="681"/>
      <c r="CF41" s="681"/>
      <c r="CG41" s="681"/>
      <c r="CH41" s="681"/>
      <c r="CI41" s="681"/>
      <c r="CJ41" s="681"/>
      <c r="CK41" s="681"/>
      <c r="CL41" s="681"/>
      <c r="CM41" s="681"/>
      <c r="CN41" s="681"/>
      <c r="CO41" s="681"/>
      <c r="CP41" s="681"/>
      <c r="CQ41" s="682"/>
      <c r="CR41" s="665" t="s">
        <v>128</v>
      </c>
      <c r="CS41" s="705"/>
      <c r="CT41" s="705"/>
      <c r="CU41" s="705"/>
      <c r="CV41" s="705"/>
      <c r="CW41" s="705"/>
      <c r="CX41" s="705"/>
      <c r="CY41" s="706"/>
      <c r="CZ41" s="670" t="s">
        <v>128</v>
      </c>
      <c r="DA41" s="699"/>
      <c r="DB41" s="699"/>
      <c r="DC41" s="707"/>
      <c r="DD41" s="674" t="s">
        <v>128</v>
      </c>
      <c r="DE41" s="705"/>
      <c r="DF41" s="705"/>
      <c r="DG41" s="705"/>
      <c r="DH41" s="705"/>
      <c r="DI41" s="705"/>
      <c r="DJ41" s="705"/>
      <c r="DK41" s="706"/>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352</v>
      </c>
      <c r="C42" s="663"/>
      <c r="D42" s="663"/>
      <c r="E42" s="663"/>
      <c r="F42" s="663"/>
      <c r="G42" s="663"/>
      <c r="H42" s="663"/>
      <c r="I42" s="663"/>
      <c r="J42" s="663"/>
      <c r="K42" s="663"/>
      <c r="L42" s="663"/>
      <c r="M42" s="663"/>
      <c r="N42" s="663"/>
      <c r="O42" s="663"/>
      <c r="P42" s="663"/>
      <c r="Q42" s="664"/>
      <c r="R42" s="665" t="s">
        <v>128</v>
      </c>
      <c r="S42" s="666"/>
      <c r="T42" s="666"/>
      <c r="U42" s="666"/>
      <c r="V42" s="666"/>
      <c r="W42" s="666"/>
      <c r="X42" s="666"/>
      <c r="Y42" s="667"/>
      <c r="Z42" s="668" t="s">
        <v>128</v>
      </c>
      <c r="AA42" s="668"/>
      <c r="AB42" s="668"/>
      <c r="AC42" s="668"/>
      <c r="AD42" s="669" t="s">
        <v>128</v>
      </c>
      <c r="AE42" s="669"/>
      <c r="AF42" s="669"/>
      <c r="AG42" s="669"/>
      <c r="AH42" s="669"/>
      <c r="AI42" s="669"/>
      <c r="AJ42" s="669"/>
      <c r="AK42" s="669"/>
      <c r="AL42" s="670" t="s">
        <v>128</v>
      </c>
      <c r="AM42" s="671"/>
      <c r="AN42" s="671"/>
      <c r="AO42" s="672"/>
      <c r="AQ42" s="750" t="s">
        <v>344</v>
      </c>
      <c r="AR42" s="751"/>
      <c r="AS42" s="751"/>
      <c r="AT42" s="751"/>
      <c r="AU42" s="751"/>
      <c r="AV42" s="751"/>
      <c r="AW42" s="751"/>
      <c r="AX42" s="751"/>
      <c r="AY42" s="752"/>
      <c r="AZ42" s="759">
        <v>2679984</v>
      </c>
      <c r="BA42" s="760"/>
      <c r="BB42" s="760"/>
      <c r="BC42" s="760"/>
      <c r="BD42" s="736"/>
      <c r="BE42" s="736"/>
      <c r="BF42" s="738"/>
      <c r="BG42" s="748"/>
      <c r="BH42" s="749"/>
      <c r="BI42" s="749"/>
      <c r="BJ42" s="749"/>
      <c r="BK42" s="749"/>
      <c r="BL42" s="365"/>
      <c r="BM42" s="691" t="s">
        <v>353</v>
      </c>
      <c r="BN42" s="691"/>
      <c r="BO42" s="691"/>
      <c r="BP42" s="691"/>
      <c r="BQ42" s="691"/>
      <c r="BR42" s="691"/>
      <c r="BS42" s="691"/>
      <c r="BT42" s="691"/>
      <c r="BU42" s="692"/>
      <c r="BV42" s="759">
        <v>431</v>
      </c>
      <c r="BW42" s="760"/>
      <c r="BX42" s="760"/>
      <c r="BY42" s="760"/>
      <c r="BZ42" s="760"/>
      <c r="CA42" s="760"/>
      <c r="CB42" s="772"/>
      <c r="CD42" s="662" t="s">
        <v>354</v>
      </c>
      <c r="CE42" s="663"/>
      <c r="CF42" s="663"/>
      <c r="CG42" s="663"/>
      <c r="CH42" s="663"/>
      <c r="CI42" s="663"/>
      <c r="CJ42" s="663"/>
      <c r="CK42" s="663"/>
      <c r="CL42" s="663"/>
      <c r="CM42" s="663"/>
      <c r="CN42" s="663"/>
      <c r="CO42" s="663"/>
      <c r="CP42" s="663"/>
      <c r="CQ42" s="664"/>
      <c r="CR42" s="665">
        <v>5460475</v>
      </c>
      <c r="CS42" s="705"/>
      <c r="CT42" s="705"/>
      <c r="CU42" s="705"/>
      <c r="CV42" s="705"/>
      <c r="CW42" s="705"/>
      <c r="CX42" s="705"/>
      <c r="CY42" s="706"/>
      <c r="CZ42" s="670">
        <v>12</v>
      </c>
      <c r="DA42" s="699"/>
      <c r="DB42" s="699"/>
      <c r="DC42" s="707"/>
      <c r="DD42" s="674">
        <v>1151760</v>
      </c>
      <c r="DE42" s="705"/>
      <c r="DF42" s="705"/>
      <c r="DG42" s="705"/>
      <c r="DH42" s="705"/>
      <c r="DI42" s="705"/>
      <c r="DJ42" s="705"/>
      <c r="DK42" s="706"/>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355</v>
      </c>
      <c r="C43" s="663"/>
      <c r="D43" s="663"/>
      <c r="E43" s="663"/>
      <c r="F43" s="663"/>
      <c r="G43" s="663"/>
      <c r="H43" s="663"/>
      <c r="I43" s="663"/>
      <c r="J43" s="663"/>
      <c r="K43" s="663"/>
      <c r="L43" s="663"/>
      <c r="M43" s="663"/>
      <c r="N43" s="663"/>
      <c r="O43" s="663"/>
      <c r="P43" s="663"/>
      <c r="Q43" s="664"/>
      <c r="R43" s="665">
        <v>1345241</v>
      </c>
      <c r="S43" s="666"/>
      <c r="T43" s="666"/>
      <c r="U43" s="666"/>
      <c r="V43" s="666"/>
      <c r="W43" s="666"/>
      <c r="X43" s="666"/>
      <c r="Y43" s="667"/>
      <c r="Z43" s="668">
        <v>2.8</v>
      </c>
      <c r="AA43" s="668"/>
      <c r="AB43" s="668"/>
      <c r="AC43" s="668"/>
      <c r="AD43" s="669" t="s">
        <v>128</v>
      </c>
      <c r="AE43" s="669"/>
      <c r="AF43" s="669"/>
      <c r="AG43" s="669"/>
      <c r="AH43" s="669"/>
      <c r="AI43" s="669"/>
      <c r="AJ43" s="669"/>
      <c r="AK43" s="669"/>
      <c r="AL43" s="670" t="s">
        <v>128</v>
      </c>
      <c r="AM43" s="671"/>
      <c r="AN43" s="671"/>
      <c r="AO43" s="672"/>
      <c r="BV43" s="219"/>
      <c r="BW43" s="219"/>
      <c r="BX43" s="219"/>
      <c r="BY43" s="219"/>
      <c r="BZ43" s="219"/>
      <c r="CA43" s="219"/>
      <c r="CB43" s="219"/>
      <c r="CD43" s="662" t="s">
        <v>356</v>
      </c>
      <c r="CE43" s="663"/>
      <c r="CF43" s="663"/>
      <c r="CG43" s="663"/>
      <c r="CH43" s="663"/>
      <c r="CI43" s="663"/>
      <c r="CJ43" s="663"/>
      <c r="CK43" s="663"/>
      <c r="CL43" s="663"/>
      <c r="CM43" s="663"/>
      <c r="CN43" s="663"/>
      <c r="CO43" s="663"/>
      <c r="CP43" s="663"/>
      <c r="CQ43" s="664"/>
      <c r="CR43" s="665">
        <v>142031</v>
      </c>
      <c r="CS43" s="705"/>
      <c r="CT43" s="705"/>
      <c r="CU43" s="705"/>
      <c r="CV43" s="705"/>
      <c r="CW43" s="705"/>
      <c r="CX43" s="705"/>
      <c r="CY43" s="706"/>
      <c r="CZ43" s="670">
        <v>0.3</v>
      </c>
      <c r="DA43" s="699"/>
      <c r="DB43" s="699"/>
      <c r="DC43" s="707"/>
      <c r="DD43" s="674">
        <v>142031</v>
      </c>
      <c r="DE43" s="705"/>
      <c r="DF43" s="705"/>
      <c r="DG43" s="705"/>
      <c r="DH43" s="705"/>
      <c r="DI43" s="705"/>
      <c r="DJ43" s="705"/>
      <c r="DK43" s="706"/>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09" t="s">
        <v>357</v>
      </c>
      <c r="C44" s="710"/>
      <c r="D44" s="710"/>
      <c r="E44" s="710"/>
      <c r="F44" s="710"/>
      <c r="G44" s="710"/>
      <c r="H44" s="710"/>
      <c r="I44" s="710"/>
      <c r="J44" s="710"/>
      <c r="K44" s="710"/>
      <c r="L44" s="710"/>
      <c r="M44" s="710"/>
      <c r="N44" s="710"/>
      <c r="O44" s="710"/>
      <c r="P44" s="710"/>
      <c r="Q44" s="711"/>
      <c r="R44" s="759">
        <v>48078217</v>
      </c>
      <c r="S44" s="760"/>
      <c r="T44" s="760"/>
      <c r="U44" s="760"/>
      <c r="V44" s="760"/>
      <c r="W44" s="760"/>
      <c r="X44" s="760"/>
      <c r="Y44" s="761"/>
      <c r="Z44" s="762">
        <v>100</v>
      </c>
      <c r="AA44" s="762"/>
      <c r="AB44" s="762"/>
      <c r="AC44" s="762"/>
      <c r="AD44" s="763">
        <v>24303120</v>
      </c>
      <c r="AE44" s="763"/>
      <c r="AF44" s="763"/>
      <c r="AG44" s="763"/>
      <c r="AH44" s="763"/>
      <c r="AI44" s="763"/>
      <c r="AJ44" s="763"/>
      <c r="AK44" s="763"/>
      <c r="AL44" s="764">
        <v>100</v>
      </c>
      <c r="AM44" s="737"/>
      <c r="AN44" s="737"/>
      <c r="AO44" s="765"/>
      <c r="CD44" s="766" t="s">
        <v>305</v>
      </c>
      <c r="CE44" s="767"/>
      <c r="CF44" s="662" t="s">
        <v>358</v>
      </c>
      <c r="CG44" s="663"/>
      <c r="CH44" s="663"/>
      <c r="CI44" s="663"/>
      <c r="CJ44" s="663"/>
      <c r="CK44" s="663"/>
      <c r="CL44" s="663"/>
      <c r="CM44" s="663"/>
      <c r="CN44" s="663"/>
      <c r="CO44" s="663"/>
      <c r="CP44" s="663"/>
      <c r="CQ44" s="664"/>
      <c r="CR44" s="665">
        <v>5243775</v>
      </c>
      <c r="CS44" s="666"/>
      <c r="CT44" s="666"/>
      <c r="CU44" s="666"/>
      <c r="CV44" s="666"/>
      <c r="CW44" s="666"/>
      <c r="CX44" s="666"/>
      <c r="CY44" s="667"/>
      <c r="CZ44" s="670">
        <v>11.6</v>
      </c>
      <c r="DA44" s="671"/>
      <c r="DB44" s="671"/>
      <c r="DC44" s="683"/>
      <c r="DD44" s="674">
        <v>1125109</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359</v>
      </c>
      <c r="CG45" s="663"/>
      <c r="CH45" s="663"/>
      <c r="CI45" s="663"/>
      <c r="CJ45" s="663"/>
      <c r="CK45" s="663"/>
      <c r="CL45" s="663"/>
      <c r="CM45" s="663"/>
      <c r="CN45" s="663"/>
      <c r="CO45" s="663"/>
      <c r="CP45" s="663"/>
      <c r="CQ45" s="664"/>
      <c r="CR45" s="665">
        <v>2756224</v>
      </c>
      <c r="CS45" s="705"/>
      <c r="CT45" s="705"/>
      <c r="CU45" s="705"/>
      <c r="CV45" s="705"/>
      <c r="CW45" s="705"/>
      <c r="CX45" s="705"/>
      <c r="CY45" s="706"/>
      <c r="CZ45" s="670">
        <v>6.1</v>
      </c>
      <c r="DA45" s="699"/>
      <c r="DB45" s="699"/>
      <c r="DC45" s="707"/>
      <c r="DD45" s="674">
        <v>168535</v>
      </c>
      <c r="DE45" s="705"/>
      <c r="DF45" s="705"/>
      <c r="DG45" s="705"/>
      <c r="DH45" s="705"/>
      <c r="DI45" s="705"/>
      <c r="DJ45" s="705"/>
      <c r="DK45" s="706"/>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361</v>
      </c>
      <c r="CG46" s="663"/>
      <c r="CH46" s="663"/>
      <c r="CI46" s="663"/>
      <c r="CJ46" s="663"/>
      <c r="CK46" s="663"/>
      <c r="CL46" s="663"/>
      <c r="CM46" s="663"/>
      <c r="CN46" s="663"/>
      <c r="CO46" s="663"/>
      <c r="CP46" s="663"/>
      <c r="CQ46" s="664"/>
      <c r="CR46" s="665">
        <v>2192061</v>
      </c>
      <c r="CS46" s="666"/>
      <c r="CT46" s="666"/>
      <c r="CU46" s="666"/>
      <c r="CV46" s="666"/>
      <c r="CW46" s="666"/>
      <c r="CX46" s="666"/>
      <c r="CY46" s="667"/>
      <c r="CZ46" s="670">
        <v>4.8</v>
      </c>
      <c r="DA46" s="671"/>
      <c r="DB46" s="671"/>
      <c r="DC46" s="683"/>
      <c r="DD46" s="674">
        <v>908454</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362</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363</v>
      </c>
      <c r="CG47" s="663"/>
      <c r="CH47" s="663"/>
      <c r="CI47" s="663"/>
      <c r="CJ47" s="663"/>
      <c r="CK47" s="663"/>
      <c r="CL47" s="663"/>
      <c r="CM47" s="663"/>
      <c r="CN47" s="663"/>
      <c r="CO47" s="663"/>
      <c r="CP47" s="663"/>
      <c r="CQ47" s="664"/>
      <c r="CR47" s="665">
        <v>216700</v>
      </c>
      <c r="CS47" s="705"/>
      <c r="CT47" s="705"/>
      <c r="CU47" s="705"/>
      <c r="CV47" s="705"/>
      <c r="CW47" s="705"/>
      <c r="CX47" s="705"/>
      <c r="CY47" s="706"/>
      <c r="CZ47" s="670">
        <v>0.5</v>
      </c>
      <c r="DA47" s="699"/>
      <c r="DB47" s="699"/>
      <c r="DC47" s="707"/>
      <c r="DD47" s="674">
        <v>26651</v>
      </c>
      <c r="DE47" s="705"/>
      <c r="DF47" s="705"/>
      <c r="DG47" s="705"/>
      <c r="DH47" s="705"/>
      <c r="DI47" s="705"/>
      <c r="DJ47" s="705"/>
      <c r="DK47" s="706"/>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364</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365</v>
      </c>
      <c r="CG48" s="663"/>
      <c r="CH48" s="663"/>
      <c r="CI48" s="663"/>
      <c r="CJ48" s="663"/>
      <c r="CK48" s="663"/>
      <c r="CL48" s="663"/>
      <c r="CM48" s="663"/>
      <c r="CN48" s="663"/>
      <c r="CO48" s="663"/>
      <c r="CP48" s="663"/>
      <c r="CQ48" s="664"/>
      <c r="CR48" s="665" t="s">
        <v>128</v>
      </c>
      <c r="CS48" s="666"/>
      <c r="CT48" s="666"/>
      <c r="CU48" s="666"/>
      <c r="CV48" s="666"/>
      <c r="CW48" s="666"/>
      <c r="CX48" s="666"/>
      <c r="CY48" s="667"/>
      <c r="CZ48" s="670" t="s">
        <v>128</v>
      </c>
      <c r="DA48" s="671"/>
      <c r="DB48" s="671"/>
      <c r="DC48" s="683"/>
      <c r="DD48" s="674" t="s">
        <v>128</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366</v>
      </c>
      <c r="CE49" s="710"/>
      <c r="CF49" s="710"/>
      <c r="CG49" s="710"/>
      <c r="CH49" s="710"/>
      <c r="CI49" s="710"/>
      <c r="CJ49" s="710"/>
      <c r="CK49" s="710"/>
      <c r="CL49" s="710"/>
      <c r="CM49" s="710"/>
      <c r="CN49" s="710"/>
      <c r="CO49" s="710"/>
      <c r="CP49" s="710"/>
      <c r="CQ49" s="711"/>
      <c r="CR49" s="759">
        <v>45384160</v>
      </c>
      <c r="CS49" s="736"/>
      <c r="CT49" s="736"/>
      <c r="CU49" s="736"/>
      <c r="CV49" s="736"/>
      <c r="CW49" s="736"/>
      <c r="CX49" s="736"/>
      <c r="CY49" s="773"/>
      <c r="CZ49" s="764">
        <v>100</v>
      </c>
      <c r="DA49" s="774"/>
      <c r="DB49" s="774"/>
      <c r="DC49" s="775"/>
      <c r="DD49" s="776">
        <v>26548721</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WLT05V/VdTaReJ3IWsDhfqO/eg8R65DuKzk1YTDW/2pLumfEgv/nOsySb0z4B0hx/CjCCcKHiB5mjqaWy6h4rw==" saltValue="NlP4VfKnklJNCuclFmTon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view="pageBreakPreview" zoomScale="60" zoomScaleNormal="5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5" t="s">
        <v>367</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368</v>
      </c>
      <c r="DK2" s="787"/>
      <c r="DL2" s="787"/>
      <c r="DM2" s="787"/>
      <c r="DN2" s="787"/>
      <c r="DO2" s="788"/>
      <c r="DP2" s="224"/>
      <c r="DQ2" s="786" t="s">
        <v>369</v>
      </c>
      <c r="DR2" s="787"/>
      <c r="DS2" s="787"/>
      <c r="DT2" s="787"/>
      <c r="DU2" s="787"/>
      <c r="DV2" s="787"/>
      <c r="DW2" s="787"/>
      <c r="DX2" s="787"/>
      <c r="DY2" s="787"/>
      <c r="DZ2" s="78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89" t="s">
        <v>370</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371</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15">
      <c r="A5" s="791" t="s">
        <v>372</v>
      </c>
      <c r="B5" s="792"/>
      <c r="C5" s="792"/>
      <c r="D5" s="792"/>
      <c r="E5" s="792"/>
      <c r="F5" s="792"/>
      <c r="G5" s="792"/>
      <c r="H5" s="792"/>
      <c r="I5" s="792"/>
      <c r="J5" s="792"/>
      <c r="K5" s="792"/>
      <c r="L5" s="792"/>
      <c r="M5" s="792"/>
      <c r="N5" s="792"/>
      <c r="O5" s="792"/>
      <c r="P5" s="793"/>
      <c r="Q5" s="797" t="s">
        <v>373</v>
      </c>
      <c r="R5" s="798"/>
      <c r="S5" s="798"/>
      <c r="T5" s="798"/>
      <c r="U5" s="799"/>
      <c r="V5" s="797" t="s">
        <v>374</v>
      </c>
      <c r="W5" s="798"/>
      <c r="X5" s="798"/>
      <c r="Y5" s="798"/>
      <c r="Z5" s="799"/>
      <c r="AA5" s="797" t="s">
        <v>375</v>
      </c>
      <c r="AB5" s="798"/>
      <c r="AC5" s="798"/>
      <c r="AD5" s="798"/>
      <c r="AE5" s="798"/>
      <c r="AF5" s="803" t="s">
        <v>376</v>
      </c>
      <c r="AG5" s="798"/>
      <c r="AH5" s="798"/>
      <c r="AI5" s="798"/>
      <c r="AJ5" s="804"/>
      <c r="AK5" s="798" t="s">
        <v>377</v>
      </c>
      <c r="AL5" s="798"/>
      <c r="AM5" s="798"/>
      <c r="AN5" s="798"/>
      <c r="AO5" s="799"/>
      <c r="AP5" s="797" t="s">
        <v>378</v>
      </c>
      <c r="AQ5" s="798"/>
      <c r="AR5" s="798"/>
      <c r="AS5" s="798"/>
      <c r="AT5" s="799"/>
      <c r="AU5" s="797" t="s">
        <v>379</v>
      </c>
      <c r="AV5" s="798"/>
      <c r="AW5" s="798"/>
      <c r="AX5" s="798"/>
      <c r="AY5" s="804"/>
      <c r="AZ5" s="228"/>
      <c r="BA5" s="228"/>
      <c r="BB5" s="228"/>
      <c r="BC5" s="228"/>
      <c r="BD5" s="228"/>
      <c r="BE5" s="229"/>
      <c r="BF5" s="229"/>
      <c r="BG5" s="229"/>
      <c r="BH5" s="229"/>
      <c r="BI5" s="229"/>
      <c r="BJ5" s="229"/>
      <c r="BK5" s="229"/>
      <c r="BL5" s="229"/>
      <c r="BM5" s="229"/>
      <c r="BN5" s="229"/>
      <c r="BO5" s="229"/>
      <c r="BP5" s="229"/>
      <c r="BQ5" s="791" t="s">
        <v>380</v>
      </c>
      <c r="BR5" s="792"/>
      <c r="BS5" s="792"/>
      <c r="BT5" s="792"/>
      <c r="BU5" s="792"/>
      <c r="BV5" s="792"/>
      <c r="BW5" s="792"/>
      <c r="BX5" s="792"/>
      <c r="BY5" s="792"/>
      <c r="BZ5" s="792"/>
      <c r="CA5" s="792"/>
      <c r="CB5" s="792"/>
      <c r="CC5" s="792"/>
      <c r="CD5" s="792"/>
      <c r="CE5" s="792"/>
      <c r="CF5" s="792"/>
      <c r="CG5" s="793"/>
      <c r="CH5" s="797" t="s">
        <v>381</v>
      </c>
      <c r="CI5" s="798"/>
      <c r="CJ5" s="798"/>
      <c r="CK5" s="798"/>
      <c r="CL5" s="799"/>
      <c r="CM5" s="797" t="s">
        <v>382</v>
      </c>
      <c r="CN5" s="798"/>
      <c r="CO5" s="798"/>
      <c r="CP5" s="798"/>
      <c r="CQ5" s="799"/>
      <c r="CR5" s="797" t="s">
        <v>383</v>
      </c>
      <c r="CS5" s="798"/>
      <c r="CT5" s="798"/>
      <c r="CU5" s="798"/>
      <c r="CV5" s="799"/>
      <c r="CW5" s="797" t="s">
        <v>384</v>
      </c>
      <c r="CX5" s="798"/>
      <c r="CY5" s="798"/>
      <c r="CZ5" s="798"/>
      <c r="DA5" s="799"/>
      <c r="DB5" s="797" t="s">
        <v>385</v>
      </c>
      <c r="DC5" s="798"/>
      <c r="DD5" s="798"/>
      <c r="DE5" s="798"/>
      <c r="DF5" s="799"/>
      <c r="DG5" s="827" t="s">
        <v>386</v>
      </c>
      <c r="DH5" s="828"/>
      <c r="DI5" s="828"/>
      <c r="DJ5" s="828"/>
      <c r="DK5" s="829"/>
      <c r="DL5" s="827" t="s">
        <v>387</v>
      </c>
      <c r="DM5" s="828"/>
      <c r="DN5" s="828"/>
      <c r="DO5" s="828"/>
      <c r="DP5" s="829"/>
      <c r="DQ5" s="797" t="s">
        <v>388</v>
      </c>
      <c r="DR5" s="798"/>
      <c r="DS5" s="798"/>
      <c r="DT5" s="798"/>
      <c r="DU5" s="799"/>
      <c r="DV5" s="797" t="s">
        <v>379</v>
      </c>
      <c r="DW5" s="798"/>
      <c r="DX5" s="798"/>
      <c r="DY5" s="798"/>
      <c r="DZ5" s="804"/>
      <c r="EA5" s="230"/>
    </row>
    <row r="6" spans="1:131" s="231"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15">
      <c r="A7" s="232">
        <v>1</v>
      </c>
      <c r="B7" s="813" t="s">
        <v>389</v>
      </c>
      <c r="C7" s="814"/>
      <c r="D7" s="814"/>
      <c r="E7" s="814"/>
      <c r="F7" s="814"/>
      <c r="G7" s="814"/>
      <c r="H7" s="814"/>
      <c r="I7" s="814"/>
      <c r="J7" s="814"/>
      <c r="K7" s="814"/>
      <c r="L7" s="814"/>
      <c r="M7" s="814"/>
      <c r="N7" s="814"/>
      <c r="O7" s="814"/>
      <c r="P7" s="815"/>
      <c r="Q7" s="816">
        <v>47886</v>
      </c>
      <c r="R7" s="817"/>
      <c r="S7" s="817"/>
      <c r="T7" s="817"/>
      <c r="U7" s="817"/>
      <c r="V7" s="817">
        <v>45199</v>
      </c>
      <c r="W7" s="817"/>
      <c r="X7" s="817"/>
      <c r="Y7" s="817"/>
      <c r="Z7" s="817"/>
      <c r="AA7" s="817">
        <v>2687</v>
      </c>
      <c r="AB7" s="817"/>
      <c r="AC7" s="817"/>
      <c r="AD7" s="817"/>
      <c r="AE7" s="818"/>
      <c r="AF7" s="819">
        <v>2557</v>
      </c>
      <c r="AG7" s="820"/>
      <c r="AH7" s="820"/>
      <c r="AI7" s="820"/>
      <c r="AJ7" s="821"/>
      <c r="AK7" s="822">
        <v>790</v>
      </c>
      <c r="AL7" s="823"/>
      <c r="AM7" s="823"/>
      <c r="AN7" s="823"/>
      <c r="AO7" s="823"/>
      <c r="AP7" s="823">
        <v>39428</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624</v>
      </c>
      <c r="BT7" s="811"/>
      <c r="BU7" s="811"/>
      <c r="BV7" s="811"/>
      <c r="BW7" s="811"/>
      <c r="BX7" s="811"/>
      <c r="BY7" s="811"/>
      <c r="BZ7" s="811"/>
      <c r="CA7" s="811"/>
      <c r="CB7" s="811"/>
      <c r="CC7" s="811"/>
      <c r="CD7" s="811"/>
      <c r="CE7" s="811"/>
      <c r="CF7" s="811"/>
      <c r="CG7" s="826"/>
      <c r="CH7" s="807">
        <v>-92</v>
      </c>
      <c r="CI7" s="808"/>
      <c r="CJ7" s="808"/>
      <c r="CK7" s="808"/>
      <c r="CL7" s="809"/>
      <c r="CM7" s="807">
        <v>61</v>
      </c>
      <c r="CN7" s="808"/>
      <c r="CO7" s="808"/>
      <c r="CP7" s="808"/>
      <c r="CQ7" s="809"/>
      <c r="CR7" s="807">
        <v>5</v>
      </c>
      <c r="CS7" s="808"/>
      <c r="CT7" s="808"/>
      <c r="CU7" s="808"/>
      <c r="CV7" s="809"/>
      <c r="CW7" s="807" t="s">
        <v>625</v>
      </c>
      <c r="CX7" s="808"/>
      <c r="CY7" s="808"/>
      <c r="CZ7" s="808"/>
      <c r="DA7" s="809"/>
      <c r="DB7" s="807">
        <v>332</v>
      </c>
      <c r="DC7" s="808"/>
      <c r="DD7" s="808"/>
      <c r="DE7" s="808"/>
      <c r="DF7" s="809"/>
      <c r="DG7" s="807">
        <v>341</v>
      </c>
      <c r="DH7" s="808"/>
      <c r="DI7" s="808"/>
      <c r="DJ7" s="808"/>
      <c r="DK7" s="809"/>
      <c r="DL7" s="807">
        <v>343</v>
      </c>
      <c r="DM7" s="808"/>
      <c r="DN7" s="808"/>
      <c r="DO7" s="808"/>
      <c r="DP7" s="809"/>
      <c r="DQ7" s="807">
        <v>272</v>
      </c>
      <c r="DR7" s="808"/>
      <c r="DS7" s="808"/>
      <c r="DT7" s="808"/>
      <c r="DU7" s="809"/>
      <c r="DV7" s="810"/>
      <c r="DW7" s="811"/>
      <c r="DX7" s="811"/>
      <c r="DY7" s="811"/>
      <c r="DZ7" s="812"/>
      <c r="EA7" s="230"/>
    </row>
    <row r="8" spans="1:131" s="231" customFormat="1" ht="26.25" customHeight="1" x14ac:dyDescent="0.15">
      <c r="A8" s="234">
        <v>2</v>
      </c>
      <c r="B8" s="844" t="s">
        <v>390</v>
      </c>
      <c r="C8" s="845"/>
      <c r="D8" s="845"/>
      <c r="E8" s="845"/>
      <c r="F8" s="845"/>
      <c r="G8" s="845"/>
      <c r="H8" s="845"/>
      <c r="I8" s="845"/>
      <c r="J8" s="845"/>
      <c r="K8" s="845"/>
      <c r="L8" s="845"/>
      <c r="M8" s="845"/>
      <c r="N8" s="845"/>
      <c r="O8" s="845"/>
      <c r="P8" s="846"/>
      <c r="Q8" s="847">
        <v>200</v>
      </c>
      <c r="R8" s="848"/>
      <c r="S8" s="848"/>
      <c r="T8" s="848"/>
      <c r="U8" s="848"/>
      <c r="V8" s="848">
        <v>193</v>
      </c>
      <c r="W8" s="848"/>
      <c r="X8" s="848"/>
      <c r="Y8" s="848"/>
      <c r="Z8" s="848"/>
      <c r="AA8" s="848">
        <v>7</v>
      </c>
      <c r="AB8" s="848"/>
      <c r="AC8" s="848"/>
      <c r="AD8" s="848"/>
      <c r="AE8" s="849"/>
      <c r="AF8" s="850">
        <v>7</v>
      </c>
      <c r="AG8" s="851"/>
      <c r="AH8" s="851"/>
      <c r="AI8" s="851"/>
      <c r="AJ8" s="852"/>
      <c r="AK8" s="833" t="s">
        <v>607</v>
      </c>
      <c r="AL8" s="834"/>
      <c r="AM8" s="834"/>
      <c r="AN8" s="834"/>
      <c r="AO8" s="834"/>
      <c r="AP8" s="834">
        <v>316</v>
      </c>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626</v>
      </c>
      <c r="BT8" s="838"/>
      <c r="BU8" s="838"/>
      <c r="BV8" s="838"/>
      <c r="BW8" s="838"/>
      <c r="BX8" s="838"/>
      <c r="BY8" s="838"/>
      <c r="BZ8" s="838"/>
      <c r="CA8" s="838"/>
      <c r="CB8" s="838"/>
      <c r="CC8" s="838"/>
      <c r="CD8" s="838"/>
      <c r="CE8" s="838"/>
      <c r="CF8" s="838"/>
      <c r="CG8" s="839"/>
      <c r="CH8" s="840">
        <v>4</v>
      </c>
      <c r="CI8" s="841"/>
      <c r="CJ8" s="841"/>
      <c r="CK8" s="841"/>
      <c r="CL8" s="842"/>
      <c r="CM8" s="840">
        <v>35</v>
      </c>
      <c r="CN8" s="841"/>
      <c r="CO8" s="841"/>
      <c r="CP8" s="841"/>
      <c r="CQ8" s="842"/>
      <c r="CR8" s="840">
        <v>22</v>
      </c>
      <c r="CS8" s="841"/>
      <c r="CT8" s="841"/>
      <c r="CU8" s="841"/>
      <c r="CV8" s="842"/>
      <c r="CW8" s="840" t="s">
        <v>620</v>
      </c>
      <c r="CX8" s="841"/>
      <c r="CY8" s="841"/>
      <c r="CZ8" s="841"/>
      <c r="DA8" s="842"/>
      <c r="DB8" s="840" t="s">
        <v>627</v>
      </c>
      <c r="DC8" s="841"/>
      <c r="DD8" s="841"/>
      <c r="DE8" s="841"/>
      <c r="DF8" s="842"/>
      <c r="DG8" s="840" t="s">
        <v>628</v>
      </c>
      <c r="DH8" s="841"/>
      <c r="DI8" s="841"/>
      <c r="DJ8" s="841"/>
      <c r="DK8" s="842"/>
      <c r="DL8" s="840" t="s">
        <v>629</v>
      </c>
      <c r="DM8" s="841"/>
      <c r="DN8" s="841"/>
      <c r="DO8" s="841"/>
      <c r="DP8" s="842"/>
      <c r="DQ8" s="840" t="s">
        <v>610</v>
      </c>
      <c r="DR8" s="841"/>
      <c r="DS8" s="841"/>
      <c r="DT8" s="841"/>
      <c r="DU8" s="842"/>
      <c r="DV8" s="837"/>
      <c r="DW8" s="838"/>
      <c r="DX8" s="838"/>
      <c r="DY8" s="838"/>
      <c r="DZ8" s="843"/>
      <c r="EA8" s="230"/>
    </row>
    <row r="9" spans="1:131" s="231" customFormat="1" ht="26.25" customHeight="1" x14ac:dyDescent="0.15">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t="s">
        <v>630</v>
      </c>
      <c r="BT9" s="838"/>
      <c r="BU9" s="838"/>
      <c r="BV9" s="838"/>
      <c r="BW9" s="838"/>
      <c r="BX9" s="838"/>
      <c r="BY9" s="838"/>
      <c r="BZ9" s="838"/>
      <c r="CA9" s="838"/>
      <c r="CB9" s="838"/>
      <c r="CC9" s="838"/>
      <c r="CD9" s="838"/>
      <c r="CE9" s="838"/>
      <c r="CF9" s="838"/>
      <c r="CG9" s="839"/>
      <c r="CH9" s="840">
        <v>-2</v>
      </c>
      <c r="CI9" s="841"/>
      <c r="CJ9" s="841"/>
      <c r="CK9" s="841"/>
      <c r="CL9" s="842"/>
      <c r="CM9" s="840">
        <v>1</v>
      </c>
      <c r="CN9" s="841"/>
      <c r="CO9" s="841"/>
      <c r="CP9" s="841"/>
      <c r="CQ9" s="842"/>
      <c r="CR9" s="840">
        <v>5</v>
      </c>
      <c r="CS9" s="841"/>
      <c r="CT9" s="841"/>
      <c r="CU9" s="841"/>
      <c r="CV9" s="842"/>
      <c r="CW9" s="840" t="s">
        <v>621</v>
      </c>
      <c r="CX9" s="841"/>
      <c r="CY9" s="841"/>
      <c r="CZ9" s="841"/>
      <c r="DA9" s="842"/>
      <c r="DB9" s="840" t="s">
        <v>621</v>
      </c>
      <c r="DC9" s="841"/>
      <c r="DD9" s="841"/>
      <c r="DE9" s="841"/>
      <c r="DF9" s="842"/>
      <c r="DG9" s="840" t="s">
        <v>610</v>
      </c>
      <c r="DH9" s="841"/>
      <c r="DI9" s="841"/>
      <c r="DJ9" s="841"/>
      <c r="DK9" s="842"/>
      <c r="DL9" s="840" t="s">
        <v>610</v>
      </c>
      <c r="DM9" s="841"/>
      <c r="DN9" s="841"/>
      <c r="DO9" s="841"/>
      <c r="DP9" s="842"/>
      <c r="DQ9" s="840" t="s">
        <v>631</v>
      </c>
      <c r="DR9" s="841"/>
      <c r="DS9" s="841"/>
      <c r="DT9" s="841"/>
      <c r="DU9" s="842"/>
      <c r="DV9" s="837"/>
      <c r="DW9" s="838"/>
      <c r="DX9" s="838"/>
      <c r="DY9" s="838"/>
      <c r="DZ9" s="843"/>
      <c r="EA9" s="230"/>
    </row>
    <row r="10" spans="1:131" s="231" customFormat="1" ht="26.25" customHeight="1" x14ac:dyDescent="0.15">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t="s">
        <v>632</v>
      </c>
      <c r="BT10" s="838"/>
      <c r="BU10" s="838"/>
      <c r="BV10" s="838"/>
      <c r="BW10" s="838"/>
      <c r="BX10" s="838"/>
      <c r="BY10" s="838"/>
      <c r="BZ10" s="838"/>
      <c r="CA10" s="838"/>
      <c r="CB10" s="838"/>
      <c r="CC10" s="838"/>
      <c r="CD10" s="838"/>
      <c r="CE10" s="838"/>
      <c r="CF10" s="838"/>
      <c r="CG10" s="839"/>
      <c r="CH10" s="840">
        <v>-1</v>
      </c>
      <c r="CI10" s="841"/>
      <c r="CJ10" s="841"/>
      <c r="CK10" s="841"/>
      <c r="CL10" s="842"/>
      <c r="CM10" s="840">
        <v>60</v>
      </c>
      <c r="CN10" s="841"/>
      <c r="CO10" s="841"/>
      <c r="CP10" s="841"/>
      <c r="CQ10" s="842"/>
      <c r="CR10" s="840">
        <v>14</v>
      </c>
      <c r="CS10" s="841"/>
      <c r="CT10" s="841"/>
      <c r="CU10" s="841"/>
      <c r="CV10" s="842"/>
      <c r="CW10" s="840" t="s">
        <v>610</v>
      </c>
      <c r="CX10" s="841"/>
      <c r="CY10" s="841"/>
      <c r="CZ10" s="841"/>
      <c r="DA10" s="842"/>
      <c r="DB10" s="840" t="s">
        <v>633</v>
      </c>
      <c r="DC10" s="841"/>
      <c r="DD10" s="841"/>
      <c r="DE10" s="841"/>
      <c r="DF10" s="842"/>
      <c r="DG10" s="840" t="s">
        <v>610</v>
      </c>
      <c r="DH10" s="841"/>
      <c r="DI10" s="841"/>
      <c r="DJ10" s="841"/>
      <c r="DK10" s="842"/>
      <c r="DL10" s="840" t="s">
        <v>634</v>
      </c>
      <c r="DM10" s="841"/>
      <c r="DN10" s="841"/>
      <c r="DO10" s="841"/>
      <c r="DP10" s="842"/>
      <c r="DQ10" s="840" t="s">
        <v>635</v>
      </c>
      <c r="DR10" s="841"/>
      <c r="DS10" s="841"/>
      <c r="DT10" s="841"/>
      <c r="DU10" s="842"/>
      <c r="DV10" s="837"/>
      <c r="DW10" s="838"/>
      <c r="DX10" s="838"/>
      <c r="DY10" s="838"/>
      <c r="DZ10" s="843"/>
      <c r="EA10" s="230"/>
    </row>
    <row r="11" spans="1:131" s="231" customFormat="1" ht="26.25" customHeight="1" x14ac:dyDescent="0.15">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t="s">
        <v>655</v>
      </c>
      <c r="BT11" s="838"/>
      <c r="BU11" s="838"/>
      <c r="BV11" s="838"/>
      <c r="BW11" s="838"/>
      <c r="BX11" s="838"/>
      <c r="BY11" s="838"/>
      <c r="BZ11" s="838"/>
      <c r="CA11" s="838"/>
      <c r="CB11" s="838"/>
      <c r="CC11" s="838"/>
      <c r="CD11" s="838"/>
      <c r="CE11" s="838"/>
      <c r="CF11" s="838"/>
      <c r="CG11" s="839"/>
      <c r="CH11" s="840">
        <v>6</v>
      </c>
      <c r="CI11" s="841"/>
      <c r="CJ11" s="841"/>
      <c r="CK11" s="841"/>
      <c r="CL11" s="842"/>
      <c r="CM11" s="840">
        <v>31</v>
      </c>
      <c r="CN11" s="841"/>
      <c r="CO11" s="841"/>
      <c r="CP11" s="841"/>
      <c r="CQ11" s="842"/>
      <c r="CR11" s="840">
        <v>1</v>
      </c>
      <c r="CS11" s="841"/>
      <c r="CT11" s="841"/>
      <c r="CU11" s="841"/>
      <c r="CV11" s="842"/>
      <c r="CW11" s="840" t="s">
        <v>657</v>
      </c>
      <c r="CX11" s="841"/>
      <c r="CY11" s="841"/>
      <c r="CZ11" s="841"/>
      <c r="DA11" s="842"/>
      <c r="DB11" s="840" t="s">
        <v>657</v>
      </c>
      <c r="DC11" s="841"/>
      <c r="DD11" s="841"/>
      <c r="DE11" s="841"/>
      <c r="DF11" s="842"/>
      <c r="DG11" s="840" t="s">
        <v>657</v>
      </c>
      <c r="DH11" s="841"/>
      <c r="DI11" s="841"/>
      <c r="DJ11" s="841"/>
      <c r="DK11" s="842"/>
      <c r="DL11" s="840" t="s">
        <v>661</v>
      </c>
      <c r="DM11" s="841"/>
      <c r="DN11" s="841"/>
      <c r="DO11" s="841"/>
      <c r="DP11" s="842"/>
      <c r="DQ11" s="840" t="s">
        <v>660</v>
      </c>
      <c r="DR11" s="841"/>
      <c r="DS11" s="841"/>
      <c r="DT11" s="841"/>
      <c r="DU11" s="842"/>
      <c r="DV11" s="837"/>
      <c r="DW11" s="838"/>
      <c r="DX11" s="838"/>
      <c r="DY11" s="838"/>
      <c r="DZ11" s="843"/>
      <c r="EA11" s="230"/>
    </row>
    <row r="12" spans="1:131" s="231" customFormat="1" ht="26.25" customHeight="1" x14ac:dyDescent="0.15">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t="s">
        <v>636</v>
      </c>
      <c r="BT12" s="838"/>
      <c r="BU12" s="838"/>
      <c r="BV12" s="838"/>
      <c r="BW12" s="838"/>
      <c r="BX12" s="838"/>
      <c r="BY12" s="838"/>
      <c r="BZ12" s="838"/>
      <c r="CA12" s="838"/>
      <c r="CB12" s="838"/>
      <c r="CC12" s="838"/>
      <c r="CD12" s="838"/>
      <c r="CE12" s="838"/>
      <c r="CF12" s="838"/>
      <c r="CG12" s="839"/>
      <c r="CH12" s="840">
        <v>-1</v>
      </c>
      <c r="CI12" s="841"/>
      <c r="CJ12" s="841"/>
      <c r="CK12" s="841"/>
      <c r="CL12" s="842"/>
      <c r="CM12" s="840">
        <v>8</v>
      </c>
      <c r="CN12" s="841"/>
      <c r="CO12" s="841"/>
      <c r="CP12" s="841"/>
      <c r="CQ12" s="842"/>
      <c r="CR12" s="840">
        <v>5</v>
      </c>
      <c r="CS12" s="841"/>
      <c r="CT12" s="841"/>
      <c r="CU12" s="841"/>
      <c r="CV12" s="842"/>
      <c r="CW12" s="840" t="s">
        <v>658</v>
      </c>
      <c r="CX12" s="841"/>
      <c r="CY12" s="841"/>
      <c r="CZ12" s="841"/>
      <c r="DA12" s="842"/>
      <c r="DB12" s="840" t="s">
        <v>659</v>
      </c>
      <c r="DC12" s="841"/>
      <c r="DD12" s="841"/>
      <c r="DE12" s="841"/>
      <c r="DF12" s="842"/>
      <c r="DG12" s="840" t="s">
        <v>660</v>
      </c>
      <c r="DH12" s="841"/>
      <c r="DI12" s="841"/>
      <c r="DJ12" s="841"/>
      <c r="DK12" s="842"/>
      <c r="DL12" s="840" t="s">
        <v>662</v>
      </c>
      <c r="DM12" s="841"/>
      <c r="DN12" s="841"/>
      <c r="DO12" s="841"/>
      <c r="DP12" s="842"/>
      <c r="DQ12" s="840" t="s">
        <v>660</v>
      </c>
      <c r="DR12" s="841"/>
      <c r="DS12" s="841"/>
      <c r="DT12" s="841"/>
      <c r="DU12" s="842"/>
      <c r="DV12" s="837"/>
      <c r="DW12" s="838"/>
      <c r="DX12" s="838"/>
      <c r="DY12" s="838"/>
      <c r="DZ12" s="843"/>
      <c r="EA12" s="230"/>
    </row>
    <row r="13" spans="1:131" s="231" customFormat="1" ht="26.25" customHeight="1" x14ac:dyDescent="0.15">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t="s">
        <v>637</v>
      </c>
      <c r="BT13" s="838"/>
      <c r="BU13" s="838"/>
      <c r="BV13" s="838"/>
      <c r="BW13" s="838"/>
      <c r="BX13" s="838"/>
      <c r="BY13" s="838"/>
      <c r="BZ13" s="838"/>
      <c r="CA13" s="838"/>
      <c r="CB13" s="838"/>
      <c r="CC13" s="838"/>
      <c r="CD13" s="838"/>
      <c r="CE13" s="838"/>
      <c r="CF13" s="838"/>
      <c r="CG13" s="839"/>
      <c r="CH13" s="840">
        <v>3</v>
      </c>
      <c r="CI13" s="841"/>
      <c r="CJ13" s="841"/>
      <c r="CK13" s="841"/>
      <c r="CL13" s="842"/>
      <c r="CM13" s="840">
        <v>3</v>
      </c>
      <c r="CN13" s="841"/>
      <c r="CO13" s="841"/>
      <c r="CP13" s="841"/>
      <c r="CQ13" s="842"/>
      <c r="CR13" s="840">
        <v>1</v>
      </c>
      <c r="CS13" s="841"/>
      <c r="CT13" s="841"/>
      <c r="CU13" s="841"/>
      <c r="CV13" s="842"/>
      <c r="CW13" s="840" t="s">
        <v>610</v>
      </c>
      <c r="CX13" s="841"/>
      <c r="CY13" s="841"/>
      <c r="CZ13" s="841"/>
      <c r="DA13" s="842"/>
      <c r="DB13" s="840" t="s">
        <v>634</v>
      </c>
      <c r="DC13" s="841"/>
      <c r="DD13" s="841"/>
      <c r="DE13" s="841"/>
      <c r="DF13" s="842"/>
      <c r="DG13" s="840" t="s">
        <v>638</v>
      </c>
      <c r="DH13" s="841"/>
      <c r="DI13" s="841"/>
      <c r="DJ13" s="841"/>
      <c r="DK13" s="842"/>
      <c r="DL13" s="840" t="s">
        <v>620</v>
      </c>
      <c r="DM13" s="841"/>
      <c r="DN13" s="841"/>
      <c r="DO13" s="841"/>
      <c r="DP13" s="842"/>
      <c r="DQ13" s="840" t="s">
        <v>639</v>
      </c>
      <c r="DR13" s="841"/>
      <c r="DS13" s="841"/>
      <c r="DT13" s="841"/>
      <c r="DU13" s="842"/>
      <c r="DV13" s="837"/>
      <c r="DW13" s="838"/>
      <c r="DX13" s="838"/>
      <c r="DY13" s="838"/>
      <c r="DZ13" s="843"/>
      <c r="EA13" s="230"/>
    </row>
    <row r="14" spans="1:131" s="231" customFormat="1" ht="26.25" customHeight="1" x14ac:dyDescent="0.15">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15">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15">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15">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15">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15">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15">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15">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391</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
      <c r="A23" s="236" t="s">
        <v>392</v>
      </c>
      <c r="B23" s="853" t="s">
        <v>393</v>
      </c>
      <c r="C23" s="854"/>
      <c r="D23" s="854"/>
      <c r="E23" s="854"/>
      <c r="F23" s="854"/>
      <c r="G23" s="854"/>
      <c r="H23" s="854"/>
      <c r="I23" s="854"/>
      <c r="J23" s="854"/>
      <c r="K23" s="854"/>
      <c r="L23" s="854"/>
      <c r="M23" s="854"/>
      <c r="N23" s="854"/>
      <c r="O23" s="854"/>
      <c r="P23" s="855"/>
      <c r="Q23" s="856">
        <v>48078</v>
      </c>
      <c r="R23" s="857"/>
      <c r="S23" s="857"/>
      <c r="T23" s="857"/>
      <c r="U23" s="857"/>
      <c r="V23" s="857">
        <v>45392</v>
      </c>
      <c r="W23" s="857"/>
      <c r="X23" s="857"/>
      <c r="Y23" s="857"/>
      <c r="Z23" s="857"/>
      <c r="AA23" s="857">
        <v>2686</v>
      </c>
      <c r="AB23" s="857"/>
      <c r="AC23" s="857"/>
      <c r="AD23" s="857"/>
      <c r="AE23" s="858"/>
      <c r="AF23" s="859">
        <v>2564</v>
      </c>
      <c r="AG23" s="857"/>
      <c r="AH23" s="857"/>
      <c r="AI23" s="857"/>
      <c r="AJ23" s="860"/>
      <c r="AK23" s="861"/>
      <c r="AL23" s="862"/>
      <c r="AM23" s="862"/>
      <c r="AN23" s="862"/>
      <c r="AO23" s="862"/>
      <c r="AP23" s="857">
        <v>39743</v>
      </c>
      <c r="AQ23" s="857"/>
      <c r="AR23" s="857"/>
      <c r="AS23" s="857"/>
      <c r="AT23" s="857"/>
      <c r="AU23" s="873"/>
      <c r="AV23" s="873"/>
      <c r="AW23" s="873"/>
      <c r="AX23" s="873"/>
      <c r="AY23" s="874"/>
      <c r="AZ23" s="875" t="s">
        <v>394</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15">
      <c r="A24" s="872" t="s">
        <v>395</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
      <c r="A25" s="789" t="s">
        <v>396</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15">
      <c r="A26" s="791" t="s">
        <v>372</v>
      </c>
      <c r="B26" s="792"/>
      <c r="C26" s="792"/>
      <c r="D26" s="792"/>
      <c r="E26" s="792"/>
      <c r="F26" s="792"/>
      <c r="G26" s="792"/>
      <c r="H26" s="792"/>
      <c r="I26" s="792"/>
      <c r="J26" s="792"/>
      <c r="K26" s="792"/>
      <c r="L26" s="792"/>
      <c r="M26" s="792"/>
      <c r="N26" s="792"/>
      <c r="O26" s="792"/>
      <c r="P26" s="793"/>
      <c r="Q26" s="797" t="s">
        <v>397</v>
      </c>
      <c r="R26" s="798"/>
      <c r="S26" s="798"/>
      <c r="T26" s="798"/>
      <c r="U26" s="799"/>
      <c r="V26" s="797" t="s">
        <v>398</v>
      </c>
      <c r="W26" s="798"/>
      <c r="X26" s="798"/>
      <c r="Y26" s="798"/>
      <c r="Z26" s="799"/>
      <c r="AA26" s="797" t="s">
        <v>399</v>
      </c>
      <c r="AB26" s="798"/>
      <c r="AC26" s="798"/>
      <c r="AD26" s="798"/>
      <c r="AE26" s="798"/>
      <c r="AF26" s="878" t="s">
        <v>400</v>
      </c>
      <c r="AG26" s="879"/>
      <c r="AH26" s="879"/>
      <c r="AI26" s="879"/>
      <c r="AJ26" s="880"/>
      <c r="AK26" s="798" t="s">
        <v>401</v>
      </c>
      <c r="AL26" s="798"/>
      <c r="AM26" s="798"/>
      <c r="AN26" s="798"/>
      <c r="AO26" s="799"/>
      <c r="AP26" s="797" t="s">
        <v>402</v>
      </c>
      <c r="AQ26" s="798"/>
      <c r="AR26" s="798"/>
      <c r="AS26" s="798"/>
      <c r="AT26" s="799"/>
      <c r="AU26" s="797" t="s">
        <v>403</v>
      </c>
      <c r="AV26" s="798"/>
      <c r="AW26" s="798"/>
      <c r="AX26" s="798"/>
      <c r="AY26" s="799"/>
      <c r="AZ26" s="797" t="s">
        <v>404</v>
      </c>
      <c r="BA26" s="798"/>
      <c r="BB26" s="798"/>
      <c r="BC26" s="798"/>
      <c r="BD26" s="799"/>
      <c r="BE26" s="797" t="s">
        <v>379</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15">
      <c r="A28" s="238">
        <v>1</v>
      </c>
      <c r="B28" s="813" t="s">
        <v>405</v>
      </c>
      <c r="C28" s="814"/>
      <c r="D28" s="814"/>
      <c r="E28" s="814"/>
      <c r="F28" s="814"/>
      <c r="G28" s="814"/>
      <c r="H28" s="814"/>
      <c r="I28" s="814"/>
      <c r="J28" s="814"/>
      <c r="K28" s="814"/>
      <c r="L28" s="814"/>
      <c r="M28" s="814"/>
      <c r="N28" s="814"/>
      <c r="O28" s="814"/>
      <c r="P28" s="815"/>
      <c r="Q28" s="886">
        <v>9485</v>
      </c>
      <c r="R28" s="887"/>
      <c r="S28" s="887"/>
      <c r="T28" s="887"/>
      <c r="U28" s="887"/>
      <c r="V28" s="887">
        <v>9163</v>
      </c>
      <c r="W28" s="887"/>
      <c r="X28" s="887"/>
      <c r="Y28" s="887"/>
      <c r="Z28" s="887"/>
      <c r="AA28" s="887">
        <v>322</v>
      </c>
      <c r="AB28" s="887"/>
      <c r="AC28" s="887"/>
      <c r="AD28" s="887"/>
      <c r="AE28" s="888"/>
      <c r="AF28" s="889">
        <v>322</v>
      </c>
      <c r="AG28" s="887"/>
      <c r="AH28" s="887"/>
      <c r="AI28" s="887"/>
      <c r="AJ28" s="890"/>
      <c r="AK28" s="891">
        <v>788</v>
      </c>
      <c r="AL28" s="892"/>
      <c r="AM28" s="892"/>
      <c r="AN28" s="892"/>
      <c r="AO28" s="892"/>
      <c r="AP28" s="892" t="s">
        <v>609</v>
      </c>
      <c r="AQ28" s="892"/>
      <c r="AR28" s="892"/>
      <c r="AS28" s="892"/>
      <c r="AT28" s="892"/>
      <c r="AU28" s="892" t="s">
        <v>610</v>
      </c>
      <c r="AV28" s="892"/>
      <c r="AW28" s="892"/>
      <c r="AX28" s="892"/>
      <c r="AY28" s="892"/>
      <c r="AZ28" s="893" t="s">
        <v>611</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15">
      <c r="A29" s="238">
        <v>2</v>
      </c>
      <c r="B29" s="844" t="s">
        <v>406</v>
      </c>
      <c r="C29" s="845"/>
      <c r="D29" s="845"/>
      <c r="E29" s="845"/>
      <c r="F29" s="845"/>
      <c r="G29" s="845"/>
      <c r="H29" s="845"/>
      <c r="I29" s="845"/>
      <c r="J29" s="845"/>
      <c r="K29" s="845"/>
      <c r="L29" s="845"/>
      <c r="M29" s="845"/>
      <c r="N29" s="845"/>
      <c r="O29" s="845"/>
      <c r="P29" s="846"/>
      <c r="Q29" s="847">
        <v>167</v>
      </c>
      <c r="R29" s="848"/>
      <c r="S29" s="848"/>
      <c r="T29" s="848"/>
      <c r="U29" s="848"/>
      <c r="V29" s="848">
        <v>166</v>
      </c>
      <c r="W29" s="848"/>
      <c r="X29" s="848"/>
      <c r="Y29" s="848"/>
      <c r="Z29" s="848"/>
      <c r="AA29" s="848">
        <v>1</v>
      </c>
      <c r="AB29" s="848"/>
      <c r="AC29" s="848"/>
      <c r="AD29" s="848"/>
      <c r="AE29" s="849"/>
      <c r="AF29" s="850">
        <v>1</v>
      </c>
      <c r="AG29" s="851"/>
      <c r="AH29" s="851"/>
      <c r="AI29" s="851"/>
      <c r="AJ29" s="852"/>
      <c r="AK29" s="898">
        <v>36</v>
      </c>
      <c r="AL29" s="894"/>
      <c r="AM29" s="894"/>
      <c r="AN29" s="894"/>
      <c r="AO29" s="894"/>
      <c r="AP29" s="894">
        <v>36</v>
      </c>
      <c r="AQ29" s="894"/>
      <c r="AR29" s="894"/>
      <c r="AS29" s="894"/>
      <c r="AT29" s="894"/>
      <c r="AU29" s="894">
        <v>2</v>
      </c>
      <c r="AV29" s="894"/>
      <c r="AW29" s="894"/>
      <c r="AX29" s="894"/>
      <c r="AY29" s="894"/>
      <c r="AZ29" s="895" t="s">
        <v>610</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15">
      <c r="A30" s="238">
        <v>3</v>
      </c>
      <c r="B30" s="844" t="s">
        <v>407</v>
      </c>
      <c r="C30" s="845"/>
      <c r="D30" s="845"/>
      <c r="E30" s="845"/>
      <c r="F30" s="845"/>
      <c r="G30" s="845"/>
      <c r="H30" s="845"/>
      <c r="I30" s="845"/>
      <c r="J30" s="845"/>
      <c r="K30" s="845"/>
      <c r="L30" s="845"/>
      <c r="M30" s="845"/>
      <c r="N30" s="845"/>
      <c r="O30" s="845"/>
      <c r="P30" s="846"/>
      <c r="Q30" s="847">
        <v>8341</v>
      </c>
      <c r="R30" s="848"/>
      <c r="S30" s="848"/>
      <c r="T30" s="848"/>
      <c r="U30" s="848"/>
      <c r="V30" s="848">
        <v>8168</v>
      </c>
      <c r="W30" s="848"/>
      <c r="X30" s="848"/>
      <c r="Y30" s="848"/>
      <c r="Z30" s="848"/>
      <c r="AA30" s="848">
        <v>173</v>
      </c>
      <c r="AB30" s="848"/>
      <c r="AC30" s="848"/>
      <c r="AD30" s="848"/>
      <c r="AE30" s="849"/>
      <c r="AF30" s="850">
        <v>173</v>
      </c>
      <c r="AG30" s="851"/>
      <c r="AH30" s="851"/>
      <c r="AI30" s="851"/>
      <c r="AJ30" s="852"/>
      <c r="AK30" s="898">
        <v>1349</v>
      </c>
      <c r="AL30" s="894"/>
      <c r="AM30" s="894"/>
      <c r="AN30" s="894"/>
      <c r="AO30" s="894"/>
      <c r="AP30" s="894" t="s">
        <v>612</v>
      </c>
      <c r="AQ30" s="894"/>
      <c r="AR30" s="894"/>
      <c r="AS30" s="894"/>
      <c r="AT30" s="894"/>
      <c r="AU30" s="894" t="s">
        <v>610</v>
      </c>
      <c r="AV30" s="894"/>
      <c r="AW30" s="894"/>
      <c r="AX30" s="894"/>
      <c r="AY30" s="894"/>
      <c r="AZ30" s="895" t="s">
        <v>613</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15">
      <c r="A31" s="238">
        <v>4</v>
      </c>
      <c r="B31" s="844" t="s">
        <v>408</v>
      </c>
      <c r="C31" s="845"/>
      <c r="D31" s="845"/>
      <c r="E31" s="845"/>
      <c r="F31" s="845"/>
      <c r="G31" s="845"/>
      <c r="H31" s="845"/>
      <c r="I31" s="845"/>
      <c r="J31" s="845"/>
      <c r="K31" s="845"/>
      <c r="L31" s="845"/>
      <c r="M31" s="845"/>
      <c r="N31" s="845"/>
      <c r="O31" s="845"/>
      <c r="P31" s="846"/>
      <c r="Q31" s="847">
        <v>97</v>
      </c>
      <c r="R31" s="848"/>
      <c r="S31" s="848"/>
      <c r="T31" s="848"/>
      <c r="U31" s="848"/>
      <c r="V31" s="848">
        <v>87</v>
      </c>
      <c r="W31" s="848"/>
      <c r="X31" s="848"/>
      <c r="Y31" s="848"/>
      <c r="Z31" s="848"/>
      <c r="AA31" s="848">
        <v>10</v>
      </c>
      <c r="AB31" s="848"/>
      <c r="AC31" s="848"/>
      <c r="AD31" s="848"/>
      <c r="AE31" s="849"/>
      <c r="AF31" s="850">
        <v>10</v>
      </c>
      <c r="AG31" s="851"/>
      <c r="AH31" s="851"/>
      <c r="AI31" s="851"/>
      <c r="AJ31" s="852"/>
      <c r="AK31" s="898" t="s">
        <v>610</v>
      </c>
      <c r="AL31" s="894"/>
      <c r="AM31" s="894"/>
      <c r="AN31" s="894"/>
      <c r="AO31" s="894"/>
      <c r="AP31" s="894" t="s">
        <v>614</v>
      </c>
      <c r="AQ31" s="894"/>
      <c r="AR31" s="894"/>
      <c r="AS31" s="894"/>
      <c r="AT31" s="894"/>
      <c r="AU31" s="894" t="s">
        <v>615</v>
      </c>
      <c r="AV31" s="894"/>
      <c r="AW31" s="894"/>
      <c r="AX31" s="894"/>
      <c r="AY31" s="894"/>
      <c r="AZ31" s="895" t="s">
        <v>616</v>
      </c>
      <c r="BA31" s="895"/>
      <c r="BB31" s="895"/>
      <c r="BC31" s="895"/>
      <c r="BD31" s="895"/>
      <c r="BE31" s="896"/>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15">
      <c r="A32" s="238">
        <v>5</v>
      </c>
      <c r="B32" s="844" t="s">
        <v>409</v>
      </c>
      <c r="C32" s="845"/>
      <c r="D32" s="845"/>
      <c r="E32" s="845"/>
      <c r="F32" s="845"/>
      <c r="G32" s="845"/>
      <c r="H32" s="845"/>
      <c r="I32" s="845"/>
      <c r="J32" s="845"/>
      <c r="K32" s="845"/>
      <c r="L32" s="845"/>
      <c r="M32" s="845"/>
      <c r="N32" s="845"/>
      <c r="O32" s="845"/>
      <c r="P32" s="846"/>
      <c r="Q32" s="847">
        <v>1004</v>
      </c>
      <c r="R32" s="848"/>
      <c r="S32" s="848"/>
      <c r="T32" s="848"/>
      <c r="U32" s="848"/>
      <c r="V32" s="848">
        <v>999</v>
      </c>
      <c r="W32" s="848"/>
      <c r="X32" s="848"/>
      <c r="Y32" s="848"/>
      <c r="Z32" s="848"/>
      <c r="AA32" s="848">
        <v>5</v>
      </c>
      <c r="AB32" s="848"/>
      <c r="AC32" s="848"/>
      <c r="AD32" s="848"/>
      <c r="AE32" s="849"/>
      <c r="AF32" s="850">
        <v>5</v>
      </c>
      <c r="AG32" s="851"/>
      <c r="AH32" s="851"/>
      <c r="AI32" s="851"/>
      <c r="AJ32" s="852"/>
      <c r="AK32" s="898">
        <v>285</v>
      </c>
      <c r="AL32" s="894"/>
      <c r="AM32" s="894"/>
      <c r="AN32" s="894"/>
      <c r="AO32" s="894"/>
      <c r="AP32" s="894" t="s">
        <v>645</v>
      </c>
      <c r="AQ32" s="894"/>
      <c r="AR32" s="894"/>
      <c r="AS32" s="894"/>
      <c r="AT32" s="894"/>
      <c r="AU32" s="894" t="s">
        <v>646</v>
      </c>
      <c r="AV32" s="894"/>
      <c r="AW32" s="894"/>
      <c r="AX32" s="894"/>
      <c r="AY32" s="894"/>
      <c r="AZ32" s="895" t="s">
        <v>647</v>
      </c>
      <c r="BA32" s="895"/>
      <c r="BB32" s="895"/>
      <c r="BC32" s="895"/>
      <c r="BD32" s="895"/>
      <c r="BE32" s="896"/>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15">
      <c r="A33" s="238">
        <v>6</v>
      </c>
      <c r="B33" s="844" t="s">
        <v>410</v>
      </c>
      <c r="C33" s="845"/>
      <c r="D33" s="845"/>
      <c r="E33" s="845"/>
      <c r="F33" s="845"/>
      <c r="G33" s="845"/>
      <c r="H33" s="845"/>
      <c r="I33" s="845"/>
      <c r="J33" s="845"/>
      <c r="K33" s="845"/>
      <c r="L33" s="845"/>
      <c r="M33" s="845"/>
      <c r="N33" s="845"/>
      <c r="O33" s="845"/>
      <c r="P33" s="846"/>
      <c r="Q33" s="847">
        <v>1573</v>
      </c>
      <c r="R33" s="848"/>
      <c r="S33" s="848"/>
      <c r="T33" s="848"/>
      <c r="U33" s="848"/>
      <c r="V33" s="848">
        <v>1280</v>
      </c>
      <c r="W33" s="848"/>
      <c r="X33" s="848"/>
      <c r="Y33" s="848"/>
      <c r="Z33" s="848"/>
      <c r="AA33" s="848">
        <v>293</v>
      </c>
      <c r="AB33" s="848"/>
      <c r="AC33" s="848"/>
      <c r="AD33" s="848"/>
      <c r="AE33" s="849"/>
      <c r="AF33" s="850">
        <v>1402</v>
      </c>
      <c r="AG33" s="851"/>
      <c r="AH33" s="851"/>
      <c r="AI33" s="851"/>
      <c r="AJ33" s="852"/>
      <c r="AK33" s="898">
        <v>245</v>
      </c>
      <c r="AL33" s="894"/>
      <c r="AM33" s="894"/>
      <c r="AN33" s="894"/>
      <c r="AO33" s="894"/>
      <c r="AP33" s="894">
        <v>5428</v>
      </c>
      <c r="AQ33" s="894"/>
      <c r="AR33" s="894"/>
      <c r="AS33" s="894"/>
      <c r="AT33" s="894"/>
      <c r="AU33" s="894">
        <v>1145</v>
      </c>
      <c r="AV33" s="894"/>
      <c r="AW33" s="894"/>
      <c r="AX33" s="894"/>
      <c r="AY33" s="894"/>
      <c r="AZ33" s="895" t="s">
        <v>617</v>
      </c>
      <c r="BA33" s="895"/>
      <c r="BB33" s="895"/>
      <c r="BC33" s="895"/>
      <c r="BD33" s="895"/>
      <c r="BE33" s="896" t="s">
        <v>411</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15">
      <c r="A34" s="238">
        <v>7</v>
      </c>
      <c r="B34" s="844" t="s">
        <v>412</v>
      </c>
      <c r="C34" s="845"/>
      <c r="D34" s="845"/>
      <c r="E34" s="845"/>
      <c r="F34" s="845"/>
      <c r="G34" s="845"/>
      <c r="H34" s="845"/>
      <c r="I34" s="845"/>
      <c r="J34" s="845"/>
      <c r="K34" s="845"/>
      <c r="L34" s="845"/>
      <c r="M34" s="845"/>
      <c r="N34" s="845"/>
      <c r="O34" s="845"/>
      <c r="P34" s="846"/>
      <c r="Q34" s="847">
        <v>1732</v>
      </c>
      <c r="R34" s="848"/>
      <c r="S34" s="848"/>
      <c r="T34" s="848"/>
      <c r="U34" s="848"/>
      <c r="V34" s="848">
        <v>1616</v>
      </c>
      <c r="W34" s="848"/>
      <c r="X34" s="848"/>
      <c r="Y34" s="848"/>
      <c r="Z34" s="848"/>
      <c r="AA34" s="848">
        <v>116</v>
      </c>
      <c r="AB34" s="848"/>
      <c r="AC34" s="848"/>
      <c r="AD34" s="848"/>
      <c r="AE34" s="849"/>
      <c r="AF34" s="850">
        <v>736</v>
      </c>
      <c r="AG34" s="851"/>
      <c r="AH34" s="851"/>
      <c r="AI34" s="851"/>
      <c r="AJ34" s="852"/>
      <c r="AK34" s="898">
        <v>885</v>
      </c>
      <c r="AL34" s="894"/>
      <c r="AM34" s="894"/>
      <c r="AN34" s="894"/>
      <c r="AO34" s="894"/>
      <c r="AP34" s="894">
        <v>11937</v>
      </c>
      <c r="AQ34" s="894"/>
      <c r="AR34" s="894"/>
      <c r="AS34" s="894"/>
      <c r="AT34" s="894"/>
      <c r="AU34" s="894">
        <v>9430</v>
      </c>
      <c r="AV34" s="894"/>
      <c r="AW34" s="894"/>
      <c r="AX34" s="894"/>
      <c r="AY34" s="894"/>
      <c r="AZ34" s="895" t="s">
        <v>610</v>
      </c>
      <c r="BA34" s="895"/>
      <c r="BB34" s="895"/>
      <c r="BC34" s="895"/>
      <c r="BD34" s="895"/>
      <c r="BE34" s="896" t="s">
        <v>413</v>
      </c>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15">
      <c r="A35" s="238">
        <v>8</v>
      </c>
      <c r="B35" s="844" t="s">
        <v>414</v>
      </c>
      <c r="C35" s="845"/>
      <c r="D35" s="845"/>
      <c r="E35" s="845"/>
      <c r="F35" s="845"/>
      <c r="G35" s="845"/>
      <c r="H35" s="845"/>
      <c r="I35" s="845"/>
      <c r="J35" s="845"/>
      <c r="K35" s="845"/>
      <c r="L35" s="845"/>
      <c r="M35" s="845"/>
      <c r="N35" s="845"/>
      <c r="O35" s="845"/>
      <c r="P35" s="846"/>
      <c r="Q35" s="847">
        <v>219</v>
      </c>
      <c r="R35" s="848"/>
      <c r="S35" s="848"/>
      <c r="T35" s="848"/>
      <c r="U35" s="848"/>
      <c r="V35" s="848">
        <v>217</v>
      </c>
      <c r="W35" s="848"/>
      <c r="X35" s="848"/>
      <c r="Y35" s="848"/>
      <c r="Z35" s="848"/>
      <c r="AA35" s="848">
        <v>2</v>
      </c>
      <c r="AB35" s="848"/>
      <c r="AC35" s="848"/>
      <c r="AD35" s="848"/>
      <c r="AE35" s="849"/>
      <c r="AF35" s="850">
        <v>63</v>
      </c>
      <c r="AG35" s="851"/>
      <c r="AH35" s="851"/>
      <c r="AI35" s="851"/>
      <c r="AJ35" s="852"/>
      <c r="AK35" s="898">
        <v>92</v>
      </c>
      <c r="AL35" s="894"/>
      <c r="AM35" s="894"/>
      <c r="AN35" s="894"/>
      <c r="AO35" s="894"/>
      <c r="AP35" s="894">
        <v>831</v>
      </c>
      <c r="AQ35" s="894"/>
      <c r="AR35" s="894"/>
      <c r="AS35" s="894"/>
      <c r="AT35" s="894"/>
      <c r="AU35" s="894">
        <v>729</v>
      </c>
      <c r="AV35" s="894"/>
      <c r="AW35" s="894"/>
      <c r="AX35" s="894"/>
      <c r="AY35" s="894"/>
      <c r="AZ35" s="895"/>
      <c r="BA35" s="895"/>
      <c r="BB35" s="895"/>
      <c r="BC35" s="895"/>
      <c r="BD35" s="895"/>
      <c r="BE35" s="896" t="s">
        <v>413</v>
      </c>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15">
      <c r="A36" s="238">
        <v>9</v>
      </c>
      <c r="B36" s="844" t="s">
        <v>415</v>
      </c>
      <c r="C36" s="845"/>
      <c r="D36" s="845"/>
      <c r="E36" s="845"/>
      <c r="F36" s="845"/>
      <c r="G36" s="845"/>
      <c r="H36" s="845"/>
      <c r="I36" s="845"/>
      <c r="J36" s="845"/>
      <c r="K36" s="845"/>
      <c r="L36" s="845"/>
      <c r="M36" s="845"/>
      <c r="N36" s="845"/>
      <c r="O36" s="845"/>
      <c r="P36" s="846"/>
      <c r="Q36" s="847">
        <v>8319</v>
      </c>
      <c r="R36" s="848"/>
      <c r="S36" s="848"/>
      <c r="T36" s="848"/>
      <c r="U36" s="848"/>
      <c r="V36" s="848">
        <v>8295</v>
      </c>
      <c r="W36" s="848"/>
      <c r="X36" s="848"/>
      <c r="Y36" s="848"/>
      <c r="Z36" s="848"/>
      <c r="AA36" s="848">
        <v>24</v>
      </c>
      <c r="AB36" s="848"/>
      <c r="AC36" s="848"/>
      <c r="AD36" s="848"/>
      <c r="AE36" s="849"/>
      <c r="AF36" s="850">
        <v>2260</v>
      </c>
      <c r="AG36" s="851"/>
      <c r="AH36" s="851"/>
      <c r="AI36" s="851"/>
      <c r="AJ36" s="852"/>
      <c r="AK36" s="898">
        <v>359</v>
      </c>
      <c r="AL36" s="894"/>
      <c r="AM36" s="894"/>
      <c r="AN36" s="894"/>
      <c r="AO36" s="894"/>
      <c r="AP36" s="894">
        <v>3440</v>
      </c>
      <c r="AQ36" s="894"/>
      <c r="AR36" s="894"/>
      <c r="AS36" s="894"/>
      <c r="AT36" s="894"/>
      <c r="AU36" s="894">
        <v>1276</v>
      </c>
      <c r="AV36" s="894"/>
      <c r="AW36" s="894"/>
      <c r="AX36" s="894"/>
      <c r="AY36" s="894"/>
      <c r="AZ36" s="895" t="s">
        <v>610</v>
      </c>
      <c r="BA36" s="895"/>
      <c r="BB36" s="895"/>
      <c r="BC36" s="895"/>
      <c r="BD36" s="895"/>
      <c r="BE36" s="896" t="s">
        <v>416</v>
      </c>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15">
      <c r="A37" s="238">
        <v>10</v>
      </c>
      <c r="B37" s="844" t="s">
        <v>417</v>
      </c>
      <c r="C37" s="845"/>
      <c r="D37" s="845"/>
      <c r="E37" s="845"/>
      <c r="F37" s="845"/>
      <c r="G37" s="845"/>
      <c r="H37" s="845"/>
      <c r="I37" s="845"/>
      <c r="J37" s="845"/>
      <c r="K37" s="845"/>
      <c r="L37" s="845"/>
      <c r="M37" s="845"/>
      <c r="N37" s="845"/>
      <c r="O37" s="845"/>
      <c r="P37" s="846"/>
      <c r="Q37" s="847">
        <v>96</v>
      </c>
      <c r="R37" s="848"/>
      <c r="S37" s="848"/>
      <c r="T37" s="848"/>
      <c r="U37" s="848"/>
      <c r="V37" s="848">
        <v>105</v>
      </c>
      <c r="W37" s="848"/>
      <c r="X37" s="848"/>
      <c r="Y37" s="848"/>
      <c r="Z37" s="848"/>
      <c r="AA37" s="848">
        <v>-9</v>
      </c>
      <c r="AB37" s="848"/>
      <c r="AC37" s="848"/>
      <c r="AD37" s="848"/>
      <c r="AE37" s="849"/>
      <c r="AF37" s="850">
        <v>-4</v>
      </c>
      <c r="AG37" s="851"/>
      <c r="AH37" s="851"/>
      <c r="AI37" s="851"/>
      <c r="AJ37" s="852"/>
      <c r="AK37" s="898">
        <v>45</v>
      </c>
      <c r="AL37" s="894"/>
      <c r="AM37" s="894"/>
      <c r="AN37" s="894"/>
      <c r="AO37" s="894"/>
      <c r="AP37" s="894" t="s">
        <v>618</v>
      </c>
      <c r="AQ37" s="894"/>
      <c r="AR37" s="894"/>
      <c r="AS37" s="894"/>
      <c r="AT37" s="894"/>
      <c r="AU37" s="894" t="s">
        <v>619</v>
      </c>
      <c r="AV37" s="894"/>
      <c r="AW37" s="894"/>
      <c r="AX37" s="894"/>
      <c r="AY37" s="894"/>
      <c r="AZ37" s="895">
        <v>10.1</v>
      </c>
      <c r="BA37" s="895"/>
      <c r="BB37" s="895"/>
      <c r="BC37" s="895"/>
      <c r="BD37" s="895"/>
      <c r="BE37" s="896" t="s">
        <v>411</v>
      </c>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15">
      <c r="A38" s="238">
        <v>11</v>
      </c>
      <c r="B38" s="844" t="s">
        <v>418</v>
      </c>
      <c r="C38" s="845"/>
      <c r="D38" s="845"/>
      <c r="E38" s="845"/>
      <c r="F38" s="845"/>
      <c r="G38" s="845"/>
      <c r="H38" s="845"/>
      <c r="I38" s="845"/>
      <c r="J38" s="845"/>
      <c r="K38" s="845"/>
      <c r="L38" s="845"/>
      <c r="M38" s="845"/>
      <c r="N38" s="845"/>
      <c r="O38" s="845"/>
      <c r="P38" s="846"/>
      <c r="Q38" s="847">
        <v>311</v>
      </c>
      <c r="R38" s="848"/>
      <c r="S38" s="848"/>
      <c r="T38" s="848"/>
      <c r="U38" s="848"/>
      <c r="V38" s="848">
        <v>294</v>
      </c>
      <c r="W38" s="848"/>
      <c r="X38" s="848"/>
      <c r="Y38" s="848"/>
      <c r="Z38" s="848"/>
      <c r="AA38" s="848">
        <v>17</v>
      </c>
      <c r="AB38" s="848"/>
      <c r="AC38" s="848"/>
      <c r="AD38" s="848"/>
      <c r="AE38" s="849"/>
      <c r="AF38" s="850">
        <v>17</v>
      </c>
      <c r="AG38" s="851"/>
      <c r="AH38" s="851"/>
      <c r="AI38" s="851"/>
      <c r="AJ38" s="852"/>
      <c r="AK38" s="898">
        <v>179</v>
      </c>
      <c r="AL38" s="894"/>
      <c r="AM38" s="894"/>
      <c r="AN38" s="894"/>
      <c r="AO38" s="894"/>
      <c r="AP38" s="894">
        <v>1205</v>
      </c>
      <c r="AQ38" s="894"/>
      <c r="AR38" s="894"/>
      <c r="AS38" s="894"/>
      <c r="AT38" s="894"/>
      <c r="AU38" s="894">
        <v>1153</v>
      </c>
      <c r="AV38" s="894"/>
      <c r="AW38" s="894"/>
      <c r="AX38" s="894"/>
      <c r="AY38" s="894"/>
      <c r="AZ38" s="895" t="s">
        <v>621</v>
      </c>
      <c r="BA38" s="895"/>
      <c r="BB38" s="895"/>
      <c r="BC38" s="895"/>
      <c r="BD38" s="895"/>
      <c r="BE38" s="896" t="s">
        <v>419</v>
      </c>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15">
      <c r="A39" s="238">
        <v>12</v>
      </c>
      <c r="B39" s="844" t="s">
        <v>420</v>
      </c>
      <c r="C39" s="845"/>
      <c r="D39" s="845"/>
      <c r="E39" s="845"/>
      <c r="F39" s="845"/>
      <c r="G39" s="845"/>
      <c r="H39" s="845"/>
      <c r="I39" s="845"/>
      <c r="J39" s="845"/>
      <c r="K39" s="845"/>
      <c r="L39" s="845"/>
      <c r="M39" s="845"/>
      <c r="N39" s="845"/>
      <c r="O39" s="845"/>
      <c r="P39" s="846"/>
      <c r="Q39" s="847">
        <v>2</v>
      </c>
      <c r="R39" s="848"/>
      <c r="S39" s="848"/>
      <c r="T39" s="848"/>
      <c r="U39" s="848"/>
      <c r="V39" s="848">
        <v>2</v>
      </c>
      <c r="W39" s="848"/>
      <c r="X39" s="848"/>
      <c r="Y39" s="848"/>
      <c r="Z39" s="848"/>
      <c r="AA39" s="848">
        <v>0</v>
      </c>
      <c r="AB39" s="848"/>
      <c r="AC39" s="848"/>
      <c r="AD39" s="848"/>
      <c r="AE39" s="849"/>
      <c r="AF39" s="850">
        <v>0</v>
      </c>
      <c r="AG39" s="851"/>
      <c r="AH39" s="851"/>
      <c r="AI39" s="851"/>
      <c r="AJ39" s="852"/>
      <c r="AK39" s="898" t="s">
        <v>647</v>
      </c>
      <c r="AL39" s="894"/>
      <c r="AM39" s="894"/>
      <c r="AN39" s="894"/>
      <c r="AO39" s="894"/>
      <c r="AP39" s="894">
        <v>9</v>
      </c>
      <c r="AQ39" s="894"/>
      <c r="AR39" s="894"/>
      <c r="AS39" s="894"/>
      <c r="AT39" s="894"/>
      <c r="AU39" s="894">
        <v>0</v>
      </c>
      <c r="AV39" s="894"/>
      <c r="AW39" s="894"/>
      <c r="AX39" s="894"/>
      <c r="AY39" s="894"/>
      <c r="AZ39" s="895" t="s">
        <v>622</v>
      </c>
      <c r="BA39" s="895"/>
      <c r="BB39" s="895"/>
      <c r="BC39" s="895"/>
      <c r="BD39" s="895"/>
      <c r="BE39" s="896" t="s">
        <v>421</v>
      </c>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15">
      <c r="A40" s="234">
        <v>13</v>
      </c>
      <c r="B40" s="844" t="s">
        <v>422</v>
      </c>
      <c r="C40" s="845"/>
      <c r="D40" s="845"/>
      <c r="E40" s="845"/>
      <c r="F40" s="845"/>
      <c r="G40" s="845"/>
      <c r="H40" s="845"/>
      <c r="I40" s="845"/>
      <c r="J40" s="845"/>
      <c r="K40" s="845"/>
      <c r="L40" s="845"/>
      <c r="M40" s="845"/>
      <c r="N40" s="845"/>
      <c r="O40" s="845"/>
      <c r="P40" s="846"/>
      <c r="Q40" s="847">
        <v>8</v>
      </c>
      <c r="R40" s="848"/>
      <c r="S40" s="848"/>
      <c r="T40" s="848"/>
      <c r="U40" s="848"/>
      <c r="V40" s="848">
        <v>8</v>
      </c>
      <c r="W40" s="848"/>
      <c r="X40" s="848"/>
      <c r="Y40" s="848"/>
      <c r="Z40" s="848"/>
      <c r="AA40" s="848" t="s">
        <v>608</v>
      </c>
      <c r="AB40" s="848"/>
      <c r="AC40" s="848"/>
      <c r="AD40" s="848"/>
      <c r="AE40" s="849"/>
      <c r="AF40" s="850" t="s">
        <v>394</v>
      </c>
      <c r="AG40" s="851"/>
      <c r="AH40" s="851"/>
      <c r="AI40" s="851"/>
      <c r="AJ40" s="852"/>
      <c r="AK40" s="898">
        <v>4</v>
      </c>
      <c r="AL40" s="894"/>
      <c r="AM40" s="894"/>
      <c r="AN40" s="894"/>
      <c r="AO40" s="894"/>
      <c r="AP40" s="894" t="s">
        <v>610</v>
      </c>
      <c r="AQ40" s="894"/>
      <c r="AR40" s="894"/>
      <c r="AS40" s="894"/>
      <c r="AT40" s="894"/>
      <c r="AU40" s="894" t="s">
        <v>620</v>
      </c>
      <c r="AV40" s="894"/>
      <c r="AW40" s="894"/>
      <c r="AX40" s="894"/>
      <c r="AY40" s="894"/>
      <c r="AZ40" s="895" t="s">
        <v>623</v>
      </c>
      <c r="BA40" s="895"/>
      <c r="BB40" s="895"/>
      <c r="BC40" s="895"/>
      <c r="BD40" s="895"/>
      <c r="BE40" s="896" t="s">
        <v>423</v>
      </c>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15">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15">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15">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15">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15">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15">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15">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15">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15">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15">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15">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15">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15">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15">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15">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15">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15">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15">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15">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15">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15">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424</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
      <c r="A63" s="236" t="s">
        <v>392</v>
      </c>
      <c r="B63" s="853" t="s">
        <v>425</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4985</v>
      </c>
      <c r="AG63" s="908"/>
      <c r="AH63" s="908"/>
      <c r="AI63" s="908"/>
      <c r="AJ63" s="909"/>
      <c r="AK63" s="910"/>
      <c r="AL63" s="905"/>
      <c r="AM63" s="905"/>
      <c r="AN63" s="905"/>
      <c r="AO63" s="905"/>
      <c r="AP63" s="908">
        <v>22886</v>
      </c>
      <c r="AQ63" s="908"/>
      <c r="AR63" s="908"/>
      <c r="AS63" s="908"/>
      <c r="AT63" s="908"/>
      <c r="AU63" s="908">
        <v>13735</v>
      </c>
      <c r="AV63" s="908"/>
      <c r="AW63" s="908"/>
      <c r="AX63" s="908"/>
      <c r="AY63" s="908"/>
      <c r="AZ63" s="912"/>
      <c r="BA63" s="912"/>
      <c r="BB63" s="912"/>
      <c r="BC63" s="912"/>
      <c r="BD63" s="912"/>
      <c r="BE63" s="913"/>
      <c r="BF63" s="913"/>
      <c r="BG63" s="913"/>
      <c r="BH63" s="913"/>
      <c r="BI63" s="914"/>
      <c r="BJ63" s="915" t="s">
        <v>426</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
      <c r="A65" s="228" t="s">
        <v>427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15">
      <c r="A66" s="791" t="s">
        <v>428</v>
      </c>
      <c r="B66" s="792"/>
      <c r="C66" s="792"/>
      <c r="D66" s="792"/>
      <c r="E66" s="792"/>
      <c r="F66" s="792"/>
      <c r="G66" s="792"/>
      <c r="H66" s="792"/>
      <c r="I66" s="792"/>
      <c r="J66" s="792"/>
      <c r="K66" s="792"/>
      <c r="L66" s="792"/>
      <c r="M66" s="792"/>
      <c r="N66" s="792"/>
      <c r="O66" s="792"/>
      <c r="P66" s="793"/>
      <c r="Q66" s="797" t="s">
        <v>429</v>
      </c>
      <c r="R66" s="798"/>
      <c r="S66" s="798"/>
      <c r="T66" s="798"/>
      <c r="U66" s="799"/>
      <c r="V66" s="797" t="s">
        <v>430</v>
      </c>
      <c r="W66" s="798"/>
      <c r="X66" s="798"/>
      <c r="Y66" s="798"/>
      <c r="Z66" s="799"/>
      <c r="AA66" s="797" t="s">
        <v>431</v>
      </c>
      <c r="AB66" s="798"/>
      <c r="AC66" s="798"/>
      <c r="AD66" s="798"/>
      <c r="AE66" s="799"/>
      <c r="AF66" s="918" t="s">
        <v>432</v>
      </c>
      <c r="AG66" s="879"/>
      <c r="AH66" s="879"/>
      <c r="AI66" s="879"/>
      <c r="AJ66" s="919"/>
      <c r="AK66" s="797" t="s">
        <v>433</v>
      </c>
      <c r="AL66" s="792"/>
      <c r="AM66" s="792"/>
      <c r="AN66" s="792"/>
      <c r="AO66" s="793"/>
      <c r="AP66" s="797" t="s">
        <v>434</v>
      </c>
      <c r="AQ66" s="798"/>
      <c r="AR66" s="798"/>
      <c r="AS66" s="798"/>
      <c r="AT66" s="799"/>
      <c r="AU66" s="797" t="s">
        <v>435</v>
      </c>
      <c r="AV66" s="798"/>
      <c r="AW66" s="798"/>
      <c r="AX66" s="798"/>
      <c r="AY66" s="799"/>
      <c r="AZ66" s="797" t="s">
        <v>379</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15">
      <c r="A68" s="232">
        <v>1</v>
      </c>
      <c r="B68" s="933" t="s">
        <v>648</v>
      </c>
      <c r="C68" s="934"/>
      <c r="D68" s="934"/>
      <c r="E68" s="934"/>
      <c r="F68" s="934"/>
      <c r="G68" s="934"/>
      <c r="H68" s="934"/>
      <c r="I68" s="934"/>
      <c r="J68" s="934"/>
      <c r="K68" s="934"/>
      <c r="L68" s="934"/>
      <c r="M68" s="934"/>
      <c r="N68" s="934"/>
      <c r="O68" s="934"/>
      <c r="P68" s="935"/>
      <c r="Q68" s="936">
        <v>27</v>
      </c>
      <c r="R68" s="930"/>
      <c r="S68" s="930"/>
      <c r="T68" s="930"/>
      <c r="U68" s="930"/>
      <c r="V68" s="930">
        <v>21</v>
      </c>
      <c r="W68" s="930"/>
      <c r="X68" s="930"/>
      <c r="Y68" s="930"/>
      <c r="Z68" s="930"/>
      <c r="AA68" s="930">
        <v>6</v>
      </c>
      <c r="AB68" s="930"/>
      <c r="AC68" s="930"/>
      <c r="AD68" s="930"/>
      <c r="AE68" s="930"/>
      <c r="AF68" s="930">
        <v>6</v>
      </c>
      <c r="AG68" s="930"/>
      <c r="AH68" s="930"/>
      <c r="AI68" s="930"/>
      <c r="AJ68" s="930"/>
      <c r="AK68" s="930" t="s">
        <v>652</v>
      </c>
      <c r="AL68" s="930"/>
      <c r="AM68" s="930"/>
      <c r="AN68" s="930"/>
      <c r="AO68" s="930"/>
      <c r="AP68" s="930" t="s">
        <v>652</v>
      </c>
      <c r="AQ68" s="930"/>
      <c r="AR68" s="930"/>
      <c r="AS68" s="930"/>
      <c r="AT68" s="930"/>
      <c r="AU68" s="930" t="s">
        <v>652</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15">
      <c r="A69" s="234">
        <v>2</v>
      </c>
      <c r="B69" s="937" t="s">
        <v>649</v>
      </c>
      <c r="C69" s="938"/>
      <c r="D69" s="938"/>
      <c r="E69" s="938"/>
      <c r="F69" s="938"/>
      <c r="G69" s="938"/>
      <c r="H69" s="938"/>
      <c r="I69" s="938"/>
      <c r="J69" s="938"/>
      <c r="K69" s="938"/>
      <c r="L69" s="938"/>
      <c r="M69" s="938"/>
      <c r="N69" s="938"/>
      <c r="O69" s="938"/>
      <c r="P69" s="939"/>
      <c r="Q69" s="940">
        <v>65</v>
      </c>
      <c r="R69" s="894"/>
      <c r="S69" s="894"/>
      <c r="T69" s="894"/>
      <c r="U69" s="894"/>
      <c r="V69" s="894">
        <v>56</v>
      </c>
      <c r="W69" s="894"/>
      <c r="X69" s="894"/>
      <c r="Y69" s="894"/>
      <c r="Z69" s="894"/>
      <c r="AA69" s="894">
        <v>8</v>
      </c>
      <c r="AB69" s="894"/>
      <c r="AC69" s="894"/>
      <c r="AD69" s="894"/>
      <c r="AE69" s="894"/>
      <c r="AF69" s="894">
        <v>8</v>
      </c>
      <c r="AG69" s="894"/>
      <c r="AH69" s="894"/>
      <c r="AI69" s="894"/>
      <c r="AJ69" s="894"/>
      <c r="AK69" s="894" t="s">
        <v>647</v>
      </c>
      <c r="AL69" s="894"/>
      <c r="AM69" s="894"/>
      <c r="AN69" s="894"/>
      <c r="AO69" s="894"/>
      <c r="AP69" s="894" t="s">
        <v>647</v>
      </c>
      <c r="AQ69" s="894"/>
      <c r="AR69" s="894"/>
      <c r="AS69" s="894"/>
      <c r="AT69" s="894"/>
      <c r="AU69" s="894" t="s">
        <v>652</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15">
      <c r="A70" s="234">
        <v>3</v>
      </c>
      <c r="B70" s="937" t="s">
        <v>650</v>
      </c>
      <c r="C70" s="938"/>
      <c r="D70" s="938"/>
      <c r="E70" s="938"/>
      <c r="F70" s="938"/>
      <c r="G70" s="938"/>
      <c r="H70" s="938"/>
      <c r="I70" s="938"/>
      <c r="J70" s="938"/>
      <c r="K70" s="938"/>
      <c r="L70" s="938"/>
      <c r="M70" s="938"/>
      <c r="N70" s="938"/>
      <c r="O70" s="938"/>
      <c r="P70" s="939"/>
      <c r="Q70" s="940">
        <v>363</v>
      </c>
      <c r="R70" s="894"/>
      <c r="S70" s="894"/>
      <c r="T70" s="894"/>
      <c r="U70" s="894"/>
      <c r="V70" s="894">
        <v>231</v>
      </c>
      <c r="W70" s="894"/>
      <c r="X70" s="894"/>
      <c r="Y70" s="894"/>
      <c r="Z70" s="894"/>
      <c r="AA70" s="894">
        <v>133</v>
      </c>
      <c r="AB70" s="894"/>
      <c r="AC70" s="894"/>
      <c r="AD70" s="894"/>
      <c r="AE70" s="894"/>
      <c r="AF70" s="894">
        <v>133</v>
      </c>
      <c r="AG70" s="894"/>
      <c r="AH70" s="894"/>
      <c r="AI70" s="894"/>
      <c r="AJ70" s="894"/>
      <c r="AK70" s="894">
        <v>122</v>
      </c>
      <c r="AL70" s="894"/>
      <c r="AM70" s="894"/>
      <c r="AN70" s="894"/>
      <c r="AO70" s="894"/>
      <c r="AP70" s="894" t="s">
        <v>647</v>
      </c>
      <c r="AQ70" s="894"/>
      <c r="AR70" s="894"/>
      <c r="AS70" s="894"/>
      <c r="AT70" s="894"/>
      <c r="AU70" s="894" t="s">
        <v>653</v>
      </c>
      <c r="AV70" s="894"/>
      <c r="AW70" s="894"/>
      <c r="AX70" s="894"/>
      <c r="AY70" s="894"/>
      <c r="AZ70" s="896" t="s">
        <v>665</v>
      </c>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15">
      <c r="A71" s="234">
        <v>4</v>
      </c>
      <c r="B71" s="937" t="s">
        <v>651</v>
      </c>
      <c r="C71" s="938"/>
      <c r="D71" s="938"/>
      <c r="E71" s="938"/>
      <c r="F71" s="938"/>
      <c r="G71" s="938"/>
      <c r="H71" s="938"/>
      <c r="I71" s="938"/>
      <c r="J71" s="938"/>
      <c r="K71" s="938"/>
      <c r="L71" s="938"/>
      <c r="M71" s="938"/>
      <c r="N71" s="938"/>
      <c r="O71" s="938"/>
      <c r="P71" s="939"/>
      <c r="Q71" s="940">
        <v>204037</v>
      </c>
      <c r="R71" s="894"/>
      <c r="S71" s="894"/>
      <c r="T71" s="894"/>
      <c r="U71" s="894"/>
      <c r="V71" s="894">
        <v>197049</v>
      </c>
      <c r="W71" s="894"/>
      <c r="X71" s="894"/>
      <c r="Y71" s="894"/>
      <c r="Z71" s="894"/>
      <c r="AA71" s="894">
        <v>6987</v>
      </c>
      <c r="AB71" s="894"/>
      <c r="AC71" s="894"/>
      <c r="AD71" s="894"/>
      <c r="AE71" s="894"/>
      <c r="AF71" s="894">
        <v>6987</v>
      </c>
      <c r="AG71" s="894"/>
      <c r="AH71" s="894"/>
      <c r="AI71" s="894"/>
      <c r="AJ71" s="894"/>
      <c r="AK71" s="894" t="s">
        <v>654</v>
      </c>
      <c r="AL71" s="894"/>
      <c r="AM71" s="894"/>
      <c r="AN71" s="894"/>
      <c r="AO71" s="894"/>
      <c r="AP71" s="894" t="s">
        <v>654</v>
      </c>
      <c r="AQ71" s="894"/>
      <c r="AR71" s="894"/>
      <c r="AS71" s="894"/>
      <c r="AT71" s="894"/>
      <c r="AU71" s="894" t="s">
        <v>647</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15">
      <c r="A72" s="234">
        <v>5</v>
      </c>
      <c r="B72" s="937"/>
      <c r="C72" s="938"/>
      <c r="D72" s="938"/>
      <c r="E72" s="938"/>
      <c r="F72" s="938"/>
      <c r="G72" s="938"/>
      <c r="H72" s="938"/>
      <c r="I72" s="938"/>
      <c r="J72" s="938"/>
      <c r="K72" s="938"/>
      <c r="L72" s="938"/>
      <c r="M72" s="938"/>
      <c r="N72" s="938"/>
      <c r="O72" s="938"/>
      <c r="P72" s="939"/>
      <c r="Q72" s="940"/>
      <c r="R72" s="894"/>
      <c r="S72" s="894"/>
      <c r="T72" s="894"/>
      <c r="U72" s="894"/>
      <c r="V72" s="894"/>
      <c r="W72" s="894"/>
      <c r="X72" s="894"/>
      <c r="Y72" s="894"/>
      <c r="Z72" s="894"/>
      <c r="AA72" s="894"/>
      <c r="AB72" s="894"/>
      <c r="AC72" s="894"/>
      <c r="AD72" s="894"/>
      <c r="AE72" s="894"/>
      <c r="AF72" s="894"/>
      <c r="AG72" s="894"/>
      <c r="AH72" s="894"/>
      <c r="AI72" s="894"/>
      <c r="AJ72" s="894"/>
      <c r="AK72" s="894"/>
      <c r="AL72" s="894"/>
      <c r="AM72" s="894"/>
      <c r="AN72" s="894"/>
      <c r="AO72" s="894"/>
      <c r="AP72" s="894"/>
      <c r="AQ72" s="894"/>
      <c r="AR72" s="894"/>
      <c r="AS72" s="894"/>
      <c r="AT72" s="894"/>
      <c r="AU72" s="894"/>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15">
      <c r="A73" s="234">
        <v>6</v>
      </c>
      <c r="B73" s="937"/>
      <c r="C73" s="938"/>
      <c r="D73" s="938"/>
      <c r="E73" s="938"/>
      <c r="F73" s="938"/>
      <c r="G73" s="938"/>
      <c r="H73" s="938"/>
      <c r="I73" s="938"/>
      <c r="J73" s="938"/>
      <c r="K73" s="938"/>
      <c r="L73" s="938"/>
      <c r="M73" s="938"/>
      <c r="N73" s="938"/>
      <c r="O73" s="938"/>
      <c r="P73" s="939"/>
      <c r="Q73" s="940"/>
      <c r="R73" s="894"/>
      <c r="S73" s="894"/>
      <c r="T73" s="894"/>
      <c r="U73" s="894"/>
      <c r="V73" s="894"/>
      <c r="W73" s="894"/>
      <c r="X73" s="894"/>
      <c r="Y73" s="894"/>
      <c r="Z73" s="894"/>
      <c r="AA73" s="894"/>
      <c r="AB73" s="894"/>
      <c r="AC73" s="894"/>
      <c r="AD73" s="894"/>
      <c r="AE73" s="894"/>
      <c r="AF73" s="894"/>
      <c r="AG73" s="894"/>
      <c r="AH73" s="894"/>
      <c r="AI73" s="894"/>
      <c r="AJ73" s="894"/>
      <c r="AK73" s="894"/>
      <c r="AL73" s="894"/>
      <c r="AM73" s="894"/>
      <c r="AN73" s="894"/>
      <c r="AO73" s="894"/>
      <c r="AP73" s="894"/>
      <c r="AQ73" s="894"/>
      <c r="AR73" s="894"/>
      <c r="AS73" s="894"/>
      <c r="AT73" s="894"/>
      <c r="AU73" s="894"/>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15">
      <c r="A74" s="234">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15">
      <c r="A75" s="234">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15">
      <c r="A76" s="234">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15">
      <c r="A77" s="234">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15">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15">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15">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15">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15">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15">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15">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15">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15">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15">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
      <c r="A88" s="236" t="s">
        <v>392</v>
      </c>
      <c r="B88" s="853" t="s">
        <v>436</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7134</v>
      </c>
      <c r="AG88" s="908"/>
      <c r="AH88" s="908"/>
      <c r="AI88" s="908"/>
      <c r="AJ88" s="908"/>
      <c r="AK88" s="905"/>
      <c r="AL88" s="905"/>
      <c r="AM88" s="905"/>
      <c r="AN88" s="905"/>
      <c r="AO88" s="905"/>
      <c r="AP88" s="908" t="s">
        <v>663</v>
      </c>
      <c r="AQ88" s="908"/>
      <c r="AR88" s="908"/>
      <c r="AS88" s="908"/>
      <c r="AT88" s="908"/>
      <c r="AU88" s="908" t="s">
        <v>664</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853" t="s">
        <v>437</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53</v>
      </c>
      <c r="CS102" s="916"/>
      <c r="CT102" s="916"/>
      <c r="CU102" s="916"/>
      <c r="CV102" s="955"/>
      <c r="CW102" s="954" t="s">
        <v>666</v>
      </c>
      <c r="CX102" s="916"/>
      <c r="CY102" s="916"/>
      <c r="CZ102" s="916"/>
      <c r="DA102" s="955"/>
      <c r="DB102" s="954">
        <v>332</v>
      </c>
      <c r="DC102" s="916"/>
      <c r="DD102" s="916"/>
      <c r="DE102" s="916"/>
      <c r="DF102" s="955"/>
      <c r="DG102" s="954">
        <v>341</v>
      </c>
      <c r="DH102" s="916"/>
      <c r="DI102" s="916"/>
      <c r="DJ102" s="916"/>
      <c r="DK102" s="955"/>
      <c r="DL102" s="954">
        <v>343</v>
      </c>
      <c r="DM102" s="916"/>
      <c r="DN102" s="916"/>
      <c r="DO102" s="916"/>
      <c r="DP102" s="955"/>
      <c r="DQ102" s="954">
        <v>272</v>
      </c>
      <c r="DR102" s="916"/>
      <c r="DS102" s="916"/>
      <c r="DT102" s="916"/>
      <c r="DU102" s="955"/>
      <c r="DV102" s="853"/>
      <c r="DW102" s="854"/>
      <c r="DX102" s="854"/>
      <c r="DY102" s="854"/>
      <c r="DZ102" s="97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438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439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440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441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1" t="s">
        <v>442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443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6" t="s">
        <v>444</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445</v>
      </c>
      <c r="AB109" s="957"/>
      <c r="AC109" s="957"/>
      <c r="AD109" s="957"/>
      <c r="AE109" s="958"/>
      <c r="AF109" s="956" t="s">
        <v>446</v>
      </c>
      <c r="AG109" s="957"/>
      <c r="AH109" s="957"/>
      <c r="AI109" s="957"/>
      <c r="AJ109" s="958"/>
      <c r="AK109" s="956" t="s">
        <v>307</v>
      </c>
      <c r="AL109" s="957"/>
      <c r="AM109" s="957"/>
      <c r="AN109" s="957"/>
      <c r="AO109" s="958"/>
      <c r="AP109" s="956" t="s">
        <v>447</v>
      </c>
      <c r="AQ109" s="957"/>
      <c r="AR109" s="957"/>
      <c r="AS109" s="957"/>
      <c r="AT109" s="959"/>
      <c r="AU109" s="976" t="s">
        <v>444</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445</v>
      </c>
      <c r="BR109" s="957"/>
      <c r="BS109" s="957"/>
      <c r="BT109" s="957"/>
      <c r="BU109" s="958"/>
      <c r="BV109" s="956" t="s">
        <v>446</v>
      </c>
      <c r="BW109" s="957"/>
      <c r="BX109" s="957"/>
      <c r="BY109" s="957"/>
      <c r="BZ109" s="958"/>
      <c r="CA109" s="956" t="s">
        <v>307</v>
      </c>
      <c r="CB109" s="957"/>
      <c r="CC109" s="957"/>
      <c r="CD109" s="957"/>
      <c r="CE109" s="958"/>
      <c r="CF109" s="977" t="s">
        <v>447</v>
      </c>
      <c r="CG109" s="977"/>
      <c r="CH109" s="977"/>
      <c r="CI109" s="977"/>
      <c r="CJ109" s="977"/>
      <c r="CK109" s="956" t="s">
        <v>448</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445</v>
      </c>
      <c r="DH109" s="957"/>
      <c r="DI109" s="957"/>
      <c r="DJ109" s="957"/>
      <c r="DK109" s="958"/>
      <c r="DL109" s="956" t="s">
        <v>446</v>
      </c>
      <c r="DM109" s="957"/>
      <c r="DN109" s="957"/>
      <c r="DO109" s="957"/>
      <c r="DP109" s="958"/>
      <c r="DQ109" s="956" t="s">
        <v>307</v>
      </c>
      <c r="DR109" s="957"/>
      <c r="DS109" s="957"/>
      <c r="DT109" s="957"/>
      <c r="DU109" s="958"/>
      <c r="DV109" s="956" t="s">
        <v>447</v>
      </c>
      <c r="DW109" s="957"/>
      <c r="DX109" s="957"/>
      <c r="DY109" s="957"/>
      <c r="DZ109" s="959"/>
    </row>
    <row r="110" spans="1:131" s="226" customFormat="1" ht="26.25" customHeight="1" x14ac:dyDescent="0.15">
      <c r="A110" s="960" t="s">
        <v>449</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5201367</v>
      </c>
      <c r="AB110" s="964"/>
      <c r="AC110" s="964"/>
      <c r="AD110" s="964"/>
      <c r="AE110" s="965"/>
      <c r="AF110" s="966">
        <v>5034155</v>
      </c>
      <c r="AG110" s="964"/>
      <c r="AH110" s="964"/>
      <c r="AI110" s="964"/>
      <c r="AJ110" s="965"/>
      <c r="AK110" s="966">
        <v>4841296</v>
      </c>
      <c r="AL110" s="964"/>
      <c r="AM110" s="964"/>
      <c r="AN110" s="964"/>
      <c r="AO110" s="965"/>
      <c r="AP110" s="967">
        <v>23.8</v>
      </c>
      <c r="AQ110" s="968"/>
      <c r="AR110" s="968"/>
      <c r="AS110" s="968"/>
      <c r="AT110" s="969"/>
      <c r="AU110" s="970" t="s">
        <v>73</v>
      </c>
      <c r="AV110" s="971"/>
      <c r="AW110" s="971"/>
      <c r="AX110" s="971"/>
      <c r="AY110" s="971"/>
      <c r="AZ110" s="993" t="s">
        <v>450</v>
      </c>
      <c r="BA110" s="961"/>
      <c r="BB110" s="961"/>
      <c r="BC110" s="961"/>
      <c r="BD110" s="961"/>
      <c r="BE110" s="961"/>
      <c r="BF110" s="961"/>
      <c r="BG110" s="961"/>
      <c r="BH110" s="961"/>
      <c r="BI110" s="961"/>
      <c r="BJ110" s="961"/>
      <c r="BK110" s="961"/>
      <c r="BL110" s="961"/>
      <c r="BM110" s="961"/>
      <c r="BN110" s="961"/>
      <c r="BO110" s="961"/>
      <c r="BP110" s="962"/>
      <c r="BQ110" s="994">
        <v>40750684</v>
      </c>
      <c r="BR110" s="995"/>
      <c r="BS110" s="995"/>
      <c r="BT110" s="995"/>
      <c r="BU110" s="995"/>
      <c r="BV110" s="995">
        <v>40312447</v>
      </c>
      <c r="BW110" s="995"/>
      <c r="BX110" s="995"/>
      <c r="BY110" s="995"/>
      <c r="BZ110" s="995"/>
      <c r="CA110" s="995">
        <v>39743365</v>
      </c>
      <c r="CB110" s="995"/>
      <c r="CC110" s="995"/>
      <c r="CD110" s="995"/>
      <c r="CE110" s="995"/>
      <c r="CF110" s="1008">
        <v>195.1</v>
      </c>
      <c r="CG110" s="1009"/>
      <c r="CH110" s="1009"/>
      <c r="CI110" s="1009"/>
      <c r="CJ110" s="1009"/>
      <c r="CK110" s="1010" t="s">
        <v>451</v>
      </c>
      <c r="CL110" s="1011"/>
      <c r="CM110" s="993" t="s">
        <v>452</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453</v>
      </c>
      <c r="DH110" s="995"/>
      <c r="DI110" s="995"/>
      <c r="DJ110" s="995"/>
      <c r="DK110" s="995"/>
      <c r="DL110" s="995" t="s">
        <v>426</v>
      </c>
      <c r="DM110" s="995"/>
      <c r="DN110" s="995"/>
      <c r="DO110" s="995"/>
      <c r="DP110" s="995"/>
      <c r="DQ110" s="995" t="s">
        <v>426</v>
      </c>
      <c r="DR110" s="995"/>
      <c r="DS110" s="995"/>
      <c r="DT110" s="995"/>
      <c r="DU110" s="995"/>
      <c r="DV110" s="996" t="s">
        <v>426</v>
      </c>
      <c r="DW110" s="996"/>
      <c r="DX110" s="996"/>
      <c r="DY110" s="996"/>
      <c r="DZ110" s="997"/>
    </row>
    <row r="111" spans="1:131" s="226" customFormat="1" ht="26.25" customHeight="1" x14ac:dyDescent="0.15">
      <c r="A111" s="998" t="s">
        <v>454</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453</v>
      </c>
      <c r="AB111" s="1002"/>
      <c r="AC111" s="1002"/>
      <c r="AD111" s="1002"/>
      <c r="AE111" s="1003"/>
      <c r="AF111" s="1004" t="s">
        <v>453</v>
      </c>
      <c r="AG111" s="1002"/>
      <c r="AH111" s="1002"/>
      <c r="AI111" s="1002"/>
      <c r="AJ111" s="1003"/>
      <c r="AK111" s="1004" t="s">
        <v>453</v>
      </c>
      <c r="AL111" s="1002"/>
      <c r="AM111" s="1002"/>
      <c r="AN111" s="1002"/>
      <c r="AO111" s="1003"/>
      <c r="AP111" s="1005" t="s">
        <v>453</v>
      </c>
      <c r="AQ111" s="1006"/>
      <c r="AR111" s="1006"/>
      <c r="AS111" s="1006"/>
      <c r="AT111" s="1007"/>
      <c r="AU111" s="972"/>
      <c r="AV111" s="973"/>
      <c r="AW111" s="973"/>
      <c r="AX111" s="973"/>
      <c r="AY111" s="973"/>
      <c r="AZ111" s="986" t="s">
        <v>455</v>
      </c>
      <c r="BA111" s="987"/>
      <c r="BB111" s="987"/>
      <c r="BC111" s="987"/>
      <c r="BD111" s="987"/>
      <c r="BE111" s="987"/>
      <c r="BF111" s="987"/>
      <c r="BG111" s="987"/>
      <c r="BH111" s="987"/>
      <c r="BI111" s="987"/>
      <c r="BJ111" s="987"/>
      <c r="BK111" s="987"/>
      <c r="BL111" s="987"/>
      <c r="BM111" s="987"/>
      <c r="BN111" s="987"/>
      <c r="BO111" s="987"/>
      <c r="BP111" s="988"/>
      <c r="BQ111" s="989">
        <v>392815</v>
      </c>
      <c r="BR111" s="990"/>
      <c r="BS111" s="990"/>
      <c r="BT111" s="990"/>
      <c r="BU111" s="990"/>
      <c r="BV111" s="990">
        <v>393999</v>
      </c>
      <c r="BW111" s="990"/>
      <c r="BX111" s="990"/>
      <c r="BY111" s="990"/>
      <c r="BZ111" s="990"/>
      <c r="CA111" s="990">
        <v>395124</v>
      </c>
      <c r="CB111" s="990"/>
      <c r="CC111" s="990"/>
      <c r="CD111" s="990"/>
      <c r="CE111" s="990"/>
      <c r="CF111" s="984">
        <v>1.9</v>
      </c>
      <c r="CG111" s="985"/>
      <c r="CH111" s="985"/>
      <c r="CI111" s="985"/>
      <c r="CJ111" s="985"/>
      <c r="CK111" s="1012"/>
      <c r="CL111" s="1013"/>
      <c r="CM111" s="986" t="s">
        <v>456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457</v>
      </c>
      <c r="DH111" s="990"/>
      <c r="DI111" s="990"/>
      <c r="DJ111" s="990"/>
      <c r="DK111" s="990"/>
      <c r="DL111" s="990" t="s">
        <v>458</v>
      </c>
      <c r="DM111" s="990"/>
      <c r="DN111" s="990"/>
      <c r="DO111" s="990"/>
      <c r="DP111" s="990"/>
      <c r="DQ111" s="990" t="s">
        <v>459</v>
      </c>
      <c r="DR111" s="990"/>
      <c r="DS111" s="990"/>
      <c r="DT111" s="990"/>
      <c r="DU111" s="990"/>
      <c r="DV111" s="991" t="s">
        <v>458</v>
      </c>
      <c r="DW111" s="991"/>
      <c r="DX111" s="991"/>
      <c r="DY111" s="991"/>
      <c r="DZ111" s="992"/>
    </row>
    <row r="112" spans="1:131" s="226" customFormat="1" ht="26.25" customHeight="1" x14ac:dyDescent="0.15">
      <c r="A112" s="1016" t="s">
        <v>460</v>
      </c>
      <c r="B112" s="1017"/>
      <c r="C112" s="987" t="s">
        <v>461</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462</v>
      </c>
      <c r="AB112" s="1023"/>
      <c r="AC112" s="1023"/>
      <c r="AD112" s="1023"/>
      <c r="AE112" s="1024"/>
      <c r="AF112" s="1025" t="s">
        <v>462</v>
      </c>
      <c r="AG112" s="1023"/>
      <c r="AH112" s="1023"/>
      <c r="AI112" s="1023"/>
      <c r="AJ112" s="1024"/>
      <c r="AK112" s="1025" t="s">
        <v>458</v>
      </c>
      <c r="AL112" s="1023"/>
      <c r="AM112" s="1023"/>
      <c r="AN112" s="1023"/>
      <c r="AO112" s="1024"/>
      <c r="AP112" s="1026" t="s">
        <v>462</v>
      </c>
      <c r="AQ112" s="1027"/>
      <c r="AR112" s="1027"/>
      <c r="AS112" s="1027"/>
      <c r="AT112" s="1028"/>
      <c r="AU112" s="972"/>
      <c r="AV112" s="973"/>
      <c r="AW112" s="973"/>
      <c r="AX112" s="973"/>
      <c r="AY112" s="973"/>
      <c r="AZ112" s="986" t="s">
        <v>463</v>
      </c>
      <c r="BA112" s="987"/>
      <c r="BB112" s="987"/>
      <c r="BC112" s="987"/>
      <c r="BD112" s="987"/>
      <c r="BE112" s="987"/>
      <c r="BF112" s="987"/>
      <c r="BG112" s="987"/>
      <c r="BH112" s="987"/>
      <c r="BI112" s="987"/>
      <c r="BJ112" s="987"/>
      <c r="BK112" s="987"/>
      <c r="BL112" s="987"/>
      <c r="BM112" s="987"/>
      <c r="BN112" s="987"/>
      <c r="BO112" s="987"/>
      <c r="BP112" s="988"/>
      <c r="BQ112" s="989">
        <v>13676608</v>
      </c>
      <c r="BR112" s="990"/>
      <c r="BS112" s="990"/>
      <c r="BT112" s="990"/>
      <c r="BU112" s="990"/>
      <c r="BV112" s="990">
        <v>13676940</v>
      </c>
      <c r="BW112" s="990"/>
      <c r="BX112" s="990"/>
      <c r="BY112" s="990"/>
      <c r="BZ112" s="990"/>
      <c r="CA112" s="990">
        <v>13737421</v>
      </c>
      <c r="CB112" s="990"/>
      <c r="CC112" s="990"/>
      <c r="CD112" s="990"/>
      <c r="CE112" s="990"/>
      <c r="CF112" s="984">
        <v>67.400000000000006</v>
      </c>
      <c r="CG112" s="985"/>
      <c r="CH112" s="985"/>
      <c r="CI112" s="985"/>
      <c r="CJ112" s="985"/>
      <c r="CK112" s="1012"/>
      <c r="CL112" s="1013"/>
      <c r="CM112" s="986" t="s">
        <v>464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458</v>
      </c>
      <c r="DH112" s="990"/>
      <c r="DI112" s="990"/>
      <c r="DJ112" s="990"/>
      <c r="DK112" s="990"/>
      <c r="DL112" s="990" t="s">
        <v>457</v>
      </c>
      <c r="DM112" s="990"/>
      <c r="DN112" s="990"/>
      <c r="DO112" s="990"/>
      <c r="DP112" s="990"/>
      <c r="DQ112" s="990" t="s">
        <v>458</v>
      </c>
      <c r="DR112" s="990"/>
      <c r="DS112" s="990"/>
      <c r="DT112" s="990"/>
      <c r="DU112" s="990"/>
      <c r="DV112" s="991" t="s">
        <v>465</v>
      </c>
      <c r="DW112" s="991"/>
      <c r="DX112" s="991"/>
      <c r="DY112" s="991"/>
      <c r="DZ112" s="992"/>
    </row>
    <row r="113" spans="1:130" s="226" customFormat="1" ht="26.25" customHeight="1" x14ac:dyDescent="0.15">
      <c r="A113" s="1018"/>
      <c r="B113" s="1019"/>
      <c r="C113" s="987" t="s">
        <v>466</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1203946</v>
      </c>
      <c r="AB113" s="1002"/>
      <c r="AC113" s="1002"/>
      <c r="AD113" s="1002"/>
      <c r="AE113" s="1003"/>
      <c r="AF113" s="1004">
        <v>1153603</v>
      </c>
      <c r="AG113" s="1002"/>
      <c r="AH113" s="1002"/>
      <c r="AI113" s="1002"/>
      <c r="AJ113" s="1003"/>
      <c r="AK113" s="1004">
        <v>1103811</v>
      </c>
      <c r="AL113" s="1002"/>
      <c r="AM113" s="1002"/>
      <c r="AN113" s="1002"/>
      <c r="AO113" s="1003"/>
      <c r="AP113" s="1005">
        <v>5.4</v>
      </c>
      <c r="AQ113" s="1006"/>
      <c r="AR113" s="1006"/>
      <c r="AS113" s="1006"/>
      <c r="AT113" s="1007"/>
      <c r="AU113" s="972"/>
      <c r="AV113" s="973"/>
      <c r="AW113" s="973"/>
      <c r="AX113" s="973"/>
      <c r="AY113" s="973"/>
      <c r="AZ113" s="986" t="s">
        <v>467</v>
      </c>
      <c r="BA113" s="987"/>
      <c r="BB113" s="987"/>
      <c r="BC113" s="987"/>
      <c r="BD113" s="987"/>
      <c r="BE113" s="987"/>
      <c r="BF113" s="987"/>
      <c r="BG113" s="987"/>
      <c r="BH113" s="987"/>
      <c r="BI113" s="987"/>
      <c r="BJ113" s="987"/>
      <c r="BK113" s="987"/>
      <c r="BL113" s="987"/>
      <c r="BM113" s="987"/>
      <c r="BN113" s="987"/>
      <c r="BO113" s="987"/>
      <c r="BP113" s="988"/>
      <c r="BQ113" s="989" t="s">
        <v>458</v>
      </c>
      <c r="BR113" s="990"/>
      <c r="BS113" s="990"/>
      <c r="BT113" s="990"/>
      <c r="BU113" s="990"/>
      <c r="BV113" s="990" t="s">
        <v>468</v>
      </c>
      <c r="BW113" s="990"/>
      <c r="BX113" s="990"/>
      <c r="BY113" s="990"/>
      <c r="BZ113" s="990"/>
      <c r="CA113" s="990" t="s">
        <v>459</v>
      </c>
      <c r="CB113" s="990"/>
      <c r="CC113" s="990"/>
      <c r="CD113" s="990"/>
      <c r="CE113" s="990"/>
      <c r="CF113" s="984" t="s">
        <v>462</v>
      </c>
      <c r="CG113" s="985"/>
      <c r="CH113" s="985"/>
      <c r="CI113" s="985"/>
      <c r="CJ113" s="985"/>
      <c r="CK113" s="1012"/>
      <c r="CL113" s="1013"/>
      <c r="CM113" s="986" t="s">
        <v>469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458</v>
      </c>
      <c r="DH113" s="1023"/>
      <c r="DI113" s="1023"/>
      <c r="DJ113" s="1023"/>
      <c r="DK113" s="1024"/>
      <c r="DL113" s="1025" t="s">
        <v>458</v>
      </c>
      <c r="DM113" s="1023"/>
      <c r="DN113" s="1023"/>
      <c r="DO113" s="1023"/>
      <c r="DP113" s="1024"/>
      <c r="DQ113" s="1025" t="s">
        <v>470</v>
      </c>
      <c r="DR113" s="1023"/>
      <c r="DS113" s="1023"/>
      <c r="DT113" s="1023"/>
      <c r="DU113" s="1024"/>
      <c r="DV113" s="1026" t="s">
        <v>471</v>
      </c>
      <c r="DW113" s="1027"/>
      <c r="DX113" s="1027"/>
      <c r="DY113" s="1027"/>
      <c r="DZ113" s="1028"/>
    </row>
    <row r="114" spans="1:130" s="226" customFormat="1" ht="26.25" customHeight="1" x14ac:dyDescent="0.15">
      <c r="A114" s="1018"/>
      <c r="B114" s="1019"/>
      <c r="C114" s="987" t="s">
        <v>472</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t="s">
        <v>458</v>
      </c>
      <c r="AB114" s="1023"/>
      <c r="AC114" s="1023"/>
      <c r="AD114" s="1023"/>
      <c r="AE114" s="1024"/>
      <c r="AF114" s="1025" t="s">
        <v>471</v>
      </c>
      <c r="AG114" s="1023"/>
      <c r="AH114" s="1023"/>
      <c r="AI114" s="1023"/>
      <c r="AJ114" s="1024"/>
      <c r="AK114" s="1025" t="s">
        <v>458</v>
      </c>
      <c r="AL114" s="1023"/>
      <c r="AM114" s="1023"/>
      <c r="AN114" s="1023"/>
      <c r="AO114" s="1024"/>
      <c r="AP114" s="1026" t="s">
        <v>473</v>
      </c>
      <c r="AQ114" s="1027"/>
      <c r="AR114" s="1027"/>
      <c r="AS114" s="1027"/>
      <c r="AT114" s="1028"/>
      <c r="AU114" s="972"/>
      <c r="AV114" s="973"/>
      <c r="AW114" s="973"/>
      <c r="AX114" s="973"/>
      <c r="AY114" s="973"/>
      <c r="AZ114" s="986" t="s">
        <v>474</v>
      </c>
      <c r="BA114" s="987"/>
      <c r="BB114" s="987"/>
      <c r="BC114" s="987"/>
      <c r="BD114" s="987"/>
      <c r="BE114" s="987"/>
      <c r="BF114" s="987"/>
      <c r="BG114" s="987"/>
      <c r="BH114" s="987"/>
      <c r="BI114" s="987"/>
      <c r="BJ114" s="987"/>
      <c r="BK114" s="987"/>
      <c r="BL114" s="987"/>
      <c r="BM114" s="987"/>
      <c r="BN114" s="987"/>
      <c r="BO114" s="987"/>
      <c r="BP114" s="988"/>
      <c r="BQ114" s="989">
        <v>5339639</v>
      </c>
      <c r="BR114" s="990"/>
      <c r="BS114" s="990"/>
      <c r="BT114" s="990"/>
      <c r="BU114" s="990"/>
      <c r="BV114" s="990">
        <v>5182594</v>
      </c>
      <c r="BW114" s="990"/>
      <c r="BX114" s="990"/>
      <c r="BY114" s="990"/>
      <c r="BZ114" s="990"/>
      <c r="CA114" s="990">
        <v>5048374</v>
      </c>
      <c r="CB114" s="990"/>
      <c r="CC114" s="990"/>
      <c r="CD114" s="990"/>
      <c r="CE114" s="990"/>
      <c r="CF114" s="984">
        <v>24.8</v>
      </c>
      <c r="CG114" s="985"/>
      <c r="CH114" s="985"/>
      <c r="CI114" s="985"/>
      <c r="CJ114" s="985"/>
      <c r="CK114" s="1012"/>
      <c r="CL114" s="1013"/>
      <c r="CM114" s="986" t="s">
        <v>475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458</v>
      </c>
      <c r="DH114" s="1023"/>
      <c r="DI114" s="1023"/>
      <c r="DJ114" s="1023"/>
      <c r="DK114" s="1024"/>
      <c r="DL114" s="1025" t="s">
        <v>476</v>
      </c>
      <c r="DM114" s="1023"/>
      <c r="DN114" s="1023"/>
      <c r="DO114" s="1023"/>
      <c r="DP114" s="1024"/>
      <c r="DQ114" s="1025" t="s">
        <v>457</v>
      </c>
      <c r="DR114" s="1023"/>
      <c r="DS114" s="1023"/>
      <c r="DT114" s="1023"/>
      <c r="DU114" s="1024"/>
      <c r="DV114" s="1026" t="s">
        <v>477</v>
      </c>
      <c r="DW114" s="1027"/>
      <c r="DX114" s="1027"/>
      <c r="DY114" s="1027"/>
      <c r="DZ114" s="1028"/>
    </row>
    <row r="115" spans="1:130" s="226" customFormat="1" ht="26.25" customHeight="1" x14ac:dyDescent="0.15">
      <c r="A115" s="1018"/>
      <c r="B115" s="1019"/>
      <c r="C115" s="987" t="s">
        <v>478</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459</v>
      </c>
      <c r="AB115" s="1002"/>
      <c r="AC115" s="1002"/>
      <c r="AD115" s="1002"/>
      <c r="AE115" s="1003"/>
      <c r="AF115" s="1004" t="s">
        <v>458</v>
      </c>
      <c r="AG115" s="1002"/>
      <c r="AH115" s="1002"/>
      <c r="AI115" s="1002"/>
      <c r="AJ115" s="1003"/>
      <c r="AK115" s="1004" t="s">
        <v>458</v>
      </c>
      <c r="AL115" s="1002"/>
      <c r="AM115" s="1002"/>
      <c r="AN115" s="1002"/>
      <c r="AO115" s="1003"/>
      <c r="AP115" s="1005" t="s">
        <v>462</v>
      </c>
      <c r="AQ115" s="1006"/>
      <c r="AR115" s="1006"/>
      <c r="AS115" s="1006"/>
      <c r="AT115" s="1007"/>
      <c r="AU115" s="972"/>
      <c r="AV115" s="973"/>
      <c r="AW115" s="973"/>
      <c r="AX115" s="973"/>
      <c r="AY115" s="973"/>
      <c r="AZ115" s="986" t="s">
        <v>479</v>
      </c>
      <c r="BA115" s="987"/>
      <c r="BB115" s="987"/>
      <c r="BC115" s="987"/>
      <c r="BD115" s="987"/>
      <c r="BE115" s="987"/>
      <c r="BF115" s="987"/>
      <c r="BG115" s="987"/>
      <c r="BH115" s="987"/>
      <c r="BI115" s="987"/>
      <c r="BJ115" s="987"/>
      <c r="BK115" s="987"/>
      <c r="BL115" s="987"/>
      <c r="BM115" s="987"/>
      <c r="BN115" s="987"/>
      <c r="BO115" s="987"/>
      <c r="BP115" s="988"/>
      <c r="BQ115" s="989">
        <v>245857</v>
      </c>
      <c r="BR115" s="990"/>
      <c r="BS115" s="990"/>
      <c r="BT115" s="990"/>
      <c r="BU115" s="990"/>
      <c r="BV115" s="990">
        <v>239221</v>
      </c>
      <c r="BW115" s="990"/>
      <c r="BX115" s="990"/>
      <c r="BY115" s="990"/>
      <c r="BZ115" s="990"/>
      <c r="CA115" s="990">
        <v>272484</v>
      </c>
      <c r="CB115" s="990"/>
      <c r="CC115" s="990"/>
      <c r="CD115" s="990"/>
      <c r="CE115" s="990"/>
      <c r="CF115" s="984">
        <v>1.3</v>
      </c>
      <c r="CG115" s="985"/>
      <c r="CH115" s="985"/>
      <c r="CI115" s="985"/>
      <c r="CJ115" s="985"/>
      <c r="CK115" s="1012"/>
      <c r="CL115" s="1013"/>
      <c r="CM115" s="986" t="s">
        <v>480</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v>392815</v>
      </c>
      <c r="DH115" s="1023"/>
      <c r="DI115" s="1023"/>
      <c r="DJ115" s="1023"/>
      <c r="DK115" s="1024"/>
      <c r="DL115" s="1025">
        <v>393999</v>
      </c>
      <c r="DM115" s="1023"/>
      <c r="DN115" s="1023"/>
      <c r="DO115" s="1023"/>
      <c r="DP115" s="1024"/>
      <c r="DQ115" s="1025">
        <v>395124</v>
      </c>
      <c r="DR115" s="1023"/>
      <c r="DS115" s="1023"/>
      <c r="DT115" s="1023"/>
      <c r="DU115" s="1024"/>
      <c r="DV115" s="1026">
        <v>1.9</v>
      </c>
      <c r="DW115" s="1027"/>
      <c r="DX115" s="1027"/>
      <c r="DY115" s="1027"/>
      <c r="DZ115" s="1028"/>
    </row>
    <row r="116" spans="1:130" s="226" customFormat="1" ht="26.25" customHeight="1" x14ac:dyDescent="0.15">
      <c r="A116" s="1020"/>
      <c r="B116" s="1021"/>
      <c r="C116" s="1029" t="s">
        <v>481</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458</v>
      </c>
      <c r="AB116" s="1023"/>
      <c r="AC116" s="1023"/>
      <c r="AD116" s="1023"/>
      <c r="AE116" s="1024"/>
      <c r="AF116" s="1025" t="s">
        <v>462</v>
      </c>
      <c r="AG116" s="1023"/>
      <c r="AH116" s="1023"/>
      <c r="AI116" s="1023"/>
      <c r="AJ116" s="1024"/>
      <c r="AK116" s="1025" t="s">
        <v>458</v>
      </c>
      <c r="AL116" s="1023"/>
      <c r="AM116" s="1023"/>
      <c r="AN116" s="1023"/>
      <c r="AO116" s="1024"/>
      <c r="AP116" s="1026" t="s">
        <v>482</v>
      </c>
      <c r="AQ116" s="1027"/>
      <c r="AR116" s="1027"/>
      <c r="AS116" s="1027"/>
      <c r="AT116" s="1028"/>
      <c r="AU116" s="972"/>
      <c r="AV116" s="973"/>
      <c r="AW116" s="973"/>
      <c r="AX116" s="973"/>
      <c r="AY116" s="973"/>
      <c r="AZ116" s="1031" t="s">
        <v>483</v>
      </c>
      <c r="BA116" s="1032"/>
      <c r="BB116" s="1032"/>
      <c r="BC116" s="1032"/>
      <c r="BD116" s="1032"/>
      <c r="BE116" s="1032"/>
      <c r="BF116" s="1032"/>
      <c r="BG116" s="1032"/>
      <c r="BH116" s="1032"/>
      <c r="BI116" s="1032"/>
      <c r="BJ116" s="1032"/>
      <c r="BK116" s="1032"/>
      <c r="BL116" s="1032"/>
      <c r="BM116" s="1032"/>
      <c r="BN116" s="1032"/>
      <c r="BO116" s="1032"/>
      <c r="BP116" s="1033"/>
      <c r="BQ116" s="989" t="s">
        <v>465</v>
      </c>
      <c r="BR116" s="990"/>
      <c r="BS116" s="990"/>
      <c r="BT116" s="990"/>
      <c r="BU116" s="990"/>
      <c r="BV116" s="990" t="s">
        <v>477</v>
      </c>
      <c r="BW116" s="990"/>
      <c r="BX116" s="990"/>
      <c r="BY116" s="990"/>
      <c r="BZ116" s="990"/>
      <c r="CA116" s="990" t="s">
        <v>471</v>
      </c>
      <c r="CB116" s="990"/>
      <c r="CC116" s="990"/>
      <c r="CD116" s="990"/>
      <c r="CE116" s="990"/>
      <c r="CF116" s="984" t="s">
        <v>457</v>
      </c>
      <c r="CG116" s="985"/>
      <c r="CH116" s="985"/>
      <c r="CI116" s="985"/>
      <c r="CJ116" s="985"/>
      <c r="CK116" s="1012"/>
      <c r="CL116" s="1013"/>
      <c r="CM116" s="986" t="s">
        <v>484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458</v>
      </c>
      <c r="DH116" s="1023"/>
      <c r="DI116" s="1023"/>
      <c r="DJ116" s="1023"/>
      <c r="DK116" s="1024"/>
      <c r="DL116" s="1025" t="s">
        <v>462</v>
      </c>
      <c r="DM116" s="1023"/>
      <c r="DN116" s="1023"/>
      <c r="DO116" s="1023"/>
      <c r="DP116" s="1024"/>
      <c r="DQ116" s="1025" t="s">
        <v>462</v>
      </c>
      <c r="DR116" s="1023"/>
      <c r="DS116" s="1023"/>
      <c r="DT116" s="1023"/>
      <c r="DU116" s="1024"/>
      <c r="DV116" s="1026" t="s">
        <v>459</v>
      </c>
      <c r="DW116" s="1027"/>
      <c r="DX116" s="1027"/>
      <c r="DY116" s="1027"/>
      <c r="DZ116" s="1028"/>
    </row>
    <row r="117" spans="1:130" s="226" customFormat="1" ht="26.25" customHeight="1" x14ac:dyDescent="0.15">
      <c r="A117" s="976" t="s">
        <v>189</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485</v>
      </c>
      <c r="Z117" s="958"/>
      <c r="AA117" s="1042">
        <v>6405313</v>
      </c>
      <c r="AB117" s="1043"/>
      <c r="AC117" s="1043"/>
      <c r="AD117" s="1043"/>
      <c r="AE117" s="1044"/>
      <c r="AF117" s="1045">
        <v>6187758</v>
      </c>
      <c r="AG117" s="1043"/>
      <c r="AH117" s="1043"/>
      <c r="AI117" s="1043"/>
      <c r="AJ117" s="1044"/>
      <c r="AK117" s="1045">
        <v>5945107</v>
      </c>
      <c r="AL117" s="1043"/>
      <c r="AM117" s="1043"/>
      <c r="AN117" s="1043"/>
      <c r="AO117" s="1044"/>
      <c r="AP117" s="1046"/>
      <c r="AQ117" s="1047"/>
      <c r="AR117" s="1047"/>
      <c r="AS117" s="1047"/>
      <c r="AT117" s="1048"/>
      <c r="AU117" s="972"/>
      <c r="AV117" s="973"/>
      <c r="AW117" s="973"/>
      <c r="AX117" s="973"/>
      <c r="AY117" s="973"/>
      <c r="AZ117" s="1038" t="s">
        <v>486</v>
      </c>
      <c r="BA117" s="1039"/>
      <c r="BB117" s="1039"/>
      <c r="BC117" s="1039"/>
      <c r="BD117" s="1039"/>
      <c r="BE117" s="1039"/>
      <c r="BF117" s="1039"/>
      <c r="BG117" s="1039"/>
      <c r="BH117" s="1039"/>
      <c r="BI117" s="1039"/>
      <c r="BJ117" s="1039"/>
      <c r="BK117" s="1039"/>
      <c r="BL117" s="1039"/>
      <c r="BM117" s="1039"/>
      <c r="BN117" s="1039"/>
      <c r="BO117" s="1039"/>
      <c r="BP117" s="1040"/>
      <c r="BQ117" s="989" t="s">
        <v>473</v>
      </c>
      <c r="BR117" s="990"/>
      <c r="BS117" s="990"/>
      <c r="BT117" s="990"/>
      <c r="BU117" s="990"/>
      <c r="BV117" s="990" t="s">
        <v>462</v>
      </c>
      <c r="BW117" s="990"/>
      <c r="BX117" s="990"/>
      <c r="BY117" s="990"/>
      <c r="BZ117" s="990"/>
      <c r="CA117" s="990" t="s">
        <v>458</v>
      </c>
      <c r="CB117" s="990"/>
      <c r="CC117" s="990"/>
      <c r="CD117" s="990"/>
      <c r="CE117" s="990"/>
      <c r="CF117" s="984" t="s">
        <v>462</v>
      </c>
      <c r="CG117" s="985"/>
      <c r="CH117" s="985"/>
      <c r="CI117" s="985"/>
      <c r="CJ117" s="985"/>
      <c r="CK117" s="1012"/>
      <c r="CL117" s="1013"/>
      <c r="CM117" s="986" t="s">
        <v>487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476</v>
      </c>
      <c r="DH117" s="1023"/>
      <c r="DI117" s="1023"/>
      <c r="DJ117" s="1023"/>
      <c r="DK117" s="1024"/>
      <c r="DL117" s="1025" t="s">
        <v>457</v>
      </c>
      <c r="DM117" s="1023"/>
      <c r="DN117" s="1023"/>
      <c r="DO117" s="1023"/>
      <c r="DP117" s="1024"/>
      <c r="DQ117" s="1025" t="s">
        <v>457</v>
      </c>
      <c r="DR117" s="1023"/>
      <c r="DS117" s="1023"/>
      <c r="DT117" s="1023"/>
      <c r="DU117" s="1024"/>
      <c r="DV117" s="1026" t="s">
        <v>473</v>
      </c>
      <c r="DW117" s="1027"/>
      <c r="DX117" s="1027"/>
      <c r="DY117" s="1027"/>
      <c r="DZ117" s="1028"/>
    </row>
    <row r="118" spans="1:130" s="226" customFormat="1" ht="26.25" customHeight="1" x14ac:dyDescent="0.15">
      <c r="A118" s="976" t="s">
        <v>448</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445</v>
      </c>
      <c r="AB118" s="957"/>
      <c r="AC118" s="957"/>
      <c r="AD118" s="957"/>
      <c r="AE118" s="958"/>
      <c r="AF118" s="956" t="s">
        <v>446</v>
      </c>
      <c r="AG118" s="957"/>
      <c r="AH118" s="957"/>
      <c r="AI118" s="957"/>
      <c r="AJ118" s="958"/>
      <c r="AK118" s="956" t="s">
        <v>307</v>
      </c>
      <c r="AL118" s="957"/>
      <c r="AM118" s="957"/>
      <c r="AN118" s="957"/>
      <c r="AO118" s="958"/>
      <c r="AP118" s="1034" t="s">
        <v>447</v>
      </c>
      <c r="AQ118" s="1035"/>
      <c r="AR118" s="1035"/>
      <c r="AS118" s="1035"/>
      <c r="AT118" s="1036"/>
      <c r="AU118" s="972"/>
      <c r="AV118" s="973"/>
      <c r="AW118" s="973"/>
      <c r="AX118" s="973"/>
      <c r="AY118" s="973"/>
      <c r="AZ118" s="1037" t="s">
        <v>488</v>
      </c>
      <c r="BA118" s="1029"/>
      <c r="BB118" s="1029"/>
      <c r="BC118" s="1029"/>
      <c r="BD118" s="1029"/>
      <c r="BE118" s="1029"/>
      <c r="BF118" s="1029"/>
      <c r="BG118" s="1029"/>
      <c r="BH118" s="1029"/>
      <c r="BI118" s="1029"/>
      <c r="BJ118" s="1029"/>
      <c r="BK118" s="1029"/>
      <c r="BL118" s="1029"/>
      <c r="BM118" s="1029"/>
      <c r="BN118" s="1029"/>
      <c r="BO118" s="1029"/>
      <c r="BP118" s="1030"/>
      <c r="BQ118" s="1063" t="s">
        <v>477</v>
      </c>
      <c r="BR118" s="1064"/>
      <c r="BS118" s="1064"/>
      <c r="BT118" s="1064"/>
      <c r="BU118" s="1064"/>
      <c r="BV118" s="1064" t="s">
        <v>458</v>
      </c>
      <c r="BW118" s="1064"/>
      <c r="BX118" s="1064"/>
      <c r="BY118" s="1064"/>
      <c r="BZ118" s="1064"/>
      <c r="CA118" s="1064" t="s">
        <v>471</v>
      </c>
      <c r="CB118" s="1064"/>
      <c r="CC118" s="1064"/>
      <c r="CD118" s="1064"/>
      <c r="CE118" s="1064"/>
      <c r="CF118" s="984" t="s">
        <v>458</v>
      </c>
      <c r="CG118" s="985"/>
      <c r="CH118" s="985"/>
      <c r="CI118" s="985"/>
      <c r="CJ118" s="985"/>
      <c r="CK118" s="1012"/>
      <c r="CL118" s="1013"/>
      <c r="CM118" s="986" t="s">
        <v>489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458</v>
      </c>
      <c r="DH118" s="1023"/>
      <c r="DI118" s="1023"/>
      <c r="DJ118" s="1023"/>
      <c r="DK118" s="1024"/>
      <c r="DL118" s="1025" t="s">
        <v>459</v>
      </c>
      <c r="DM118" s="1023"/>
      <c r="DN118" s="1023"/>
      <c r="DO118" s="1023"/>
      <c r="DP118" s="1024"/>
      <c r="DQ118" s="1025" t="s">
        <v>471</v>
      </c>
      <c r="DR118" s="1023"/>
      <c r="DS118" s="1023"/>
      <c r="DT118" s="1023"/>
      <c r="DU118" s="1024"/>
      <c r="DV118" s="1026" t="s">
        <v>458</v>
      </c>
      <c r="DW118" s="1027"/>
      <c r="DX118" s="1027"/>
      <c r="DY118" s="1027"/>
      <c r="DZ118" s="1028"/>
    </row>
    <row r="119" spans="1:130" s="226" customFormat="1" ht="26.25" customHeight="1" x14ac:dyDescent="0.15">
      <c r="A119" s="1120" t="s">
        <v>451</v>
      </c>
      <c r="B119" s="1011"/>
      <c r="C119" s="993" t="s">
        <v>452</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458</v>
      </c>
      <c r="AB119" s="964"/>
      <c r="AC119" s="964"/>
      <c r="AD119" s="964"/>
      <c r="AE119" s="965"/>
      <c r="AF119" s="966" t="s">
        <v>458</v>
      </c>
      <c r="AG119" s="964"/>
      <c r="AH119" s="964"/>
      <c r="AI119" s="964"/>
      <c r="AJ119" s="965"/>
      <c r="AK119" s="966" t="s">
        <v>471</v>
      </c>
      <c r="AL119" s="964"/>
      <c r="AM119" s="964"/>
      <c r="AN119" s="964"/>
      <c r="AO119" s="965"/>
      <c r="AP119" s="967" t="s">
        <v>482</v>
      </c>
      <c r="AQ119" s="968"/>
      <c r="AR119" s="968"/>
      <c r="AS119" s="968"/>
      <c r="AT119" s="969"/>
      <c r="AU119" s="974"/>
      <c r="AV119" s="975"/>
      <c r="AW119" s="975"/>
      <c r="AX119" s="975"/>
      <c r="AY119" s="975"/>
      <c r="AZ119" s="247" t="s">
        <v>189</v>
      </c>
      <c r="BA119" s="247"/>
      <c r="BB119" s="247"/>
      <c r="BC119" s="247"/>
      <c r="BD119" s="247"/>
      <c r="BE119" s="247"/>
      <c r="BF119" s="247"/>
      <c r="BG119" s="247"/>
      <c r="BH119" s="247"/>
      <c r="BI119" s="247"/>
      <c r="BJ119" s="247"/>
      <c r="BK119" s="247"/>
      <c r="BL119" s="247"/>
      <c r="BM119" s="247"/>
      <c r="BN119" s="247"/>
      <c r="BO119" s="1041" t="s">
        <v>490</v>
      </c>
      <c r="BP119" s="1069"/>
      <c r="BQ119" s="1063">
        <v>60405603</v>
      </c>
      <c r="BR119" s="1064"/>
      <c r="BS119" s="1064"/>
      <c r="BT119" s="1064"/>
      <c r="BU119" s="1064"/>
      <c r="BV119" s="1064">
        <v>59805201</v>
      </c>
      <c r="BW119" s="1064"/>
      <c r="BX119" s="1064"/>
      <c r="BY119" s="1064"/>
      <c r="BZ119" s="1064"/>
      <c r="CA119" s="1064">
        <v>59196768</v>
      </c>
      <c r="CB119" s="1064"/>
      <c r="CC119" s="1064"/>
      <c r="CD119" s="1064"/>
      <c r="CE119" s="1064"/>
      <c r="CF119" s="1065"/>
      <c r="CG119" s="1066"/>
      <c r="CH119" s="1066"/>
      <c r="CI119" s="1066"/>
      <c r="CJ119" s="1067"/>
      <c r="CK119" s="1014"/>
      <c r="CL119" s="1015"/>
      <c r="CM119" s="1037" t="s">
        <v>491</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462</v>
      </c>
      <c r="DH119" s="1050"/>
      <c r="DI119" s="1050"/>
      <c r="DJ119" s="1050"/>
      <c r="DK119" s="1051"/>
      <c r="DL119" s="1049" t="s">
        <v>471</v>
      </c>
      <c r="DM119" s="1050"/>
      <c r="DN119" s="1050"/>
      <c r="DO119" s="1050"/>
      <c r="DP119" s="1051"/>
      <c r="DQ119" s="1049" t="s">
        <v>462</v>
      </c>
      <c r="DR119" s="1050"/>
      <c r="DS119" s="1050"/>
      <c r="DT119" s="1050"/>
      <c r="DU119" s="1051"/>
      <c r="DV119" s="1052" t="s">
        <v>458</v>
      </c>
      <c r="DW119" s="1053"/>
      <c r="DX119" s="1053"/>
      <c r="DY119" s="1053"/>
      <c r="DZ119" s="1054"/>
    </row>
    <row r="120" spans="1:130" s="226" customFormat="1" ht="26.25" customHeight="1" x14ac:dyDescent="0.15">
      <c r="A120" s="1121"/>
      <c r="B120" s="1013"/>
      <c r="C120" s="986" t="s">
        <v>456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482</v>
      </c>
      <c r="AB120" s="1023"/>
      <c r="AC120" s="1023"/>
      <c r="AD120" s="1023"/>
      <c r="AE120" s="1024"/>
      <c r="AF120" s="1025" t="s">
        <v>458</v>
      </c>
      <c r="AG120" s="1023"/>
      <c r="AH120" s="1023"/>
      <c r="AI120" s="1023"/>
      <c r="AJ120" s="1024"/>
      <c r="AK120" s="1025" t="s">
        <v>471</v>
      </c>
      <c r="AL120" s="1023"/>
      <c r="AM120" s="1023"/>
      <c r="AN120" s="1023"/>
      <c r="AO120" s="1024"/>
      <c r="AP120" s="1026" t="s">
        <v>459</v>
      </c>
      <c r="AQ120" s="1027"/>
      <c r="AR120" s="1027"/>
      <c r="AS120" s="1027"/>
      <c r="AT120" s="1028"/>
      <c r="AU120" s="1055" t="s">
        <v>492</v>
      </c>
      <c r="AV120" s="1056"/>
      <c r="AW120" s="1056"/>
      <c r="AX120" s="1056"/>
      <c r="AY120" s="1057"/>
      <c r="AZ120" s="993" t="s">
        <v>493</v>
      </c>
      <c r="BA120" s="961"/>
      <c r="BB120" s="961"/>
      <c r="BC120" s="961"/>
      <c r="BD120" s="961"/>
      <c r="BE120" s="961"/>
      <c r="BF120" s="961"/>
      <c r="BG120" s="961"/>
      <c r="BH120" s="961"/>
      <c r="BI120" s="961"/>
      <c r="BJ120" s="961"/>
      <c r="BK120" s="961"/>
      <c r="BL120" s="961"/>
      <c r="BM120" s="961"/>
      <c r="BN120" s="961"/>
      <c r="BO120" s="961"/>
      <c r="BP120" s="962"/>
      <c r="BQ120" s="994">
        <v>8451071</v>
      </c>
      <c r="BR120" s="995"/>
      <c r="BS120" s="995"/>
      <c r="BT120" s="995"/>
      <c r="BU120" s="995"/>
      <c r="BV120" s="995">
        <v>8319321</v>
      </c>
      <c r="BW120" s="995"/>
      <c r="BX120" s="995"/>
      <c r="BY120" s="995"/>
      <c r="BZ120" s="995"/>
      <c r="CA120" s="995">
        <v>9710851</v>
      </c>
      <c r="CB120" s="995"/>
      <c r="CC120" s="995"/>
      <c r="CD120" s="995"/>
      <c r="CE120" s="995"/>
      <c r="CF120" s="1008">
        <v>47.7</v>
      </c>
      <c r="CG120" s="1009"/>
      <c r="CH120" s="1009"/>
      <c r="CI120" s="1009"/>
      <c r="CJ120" s="1009"/>
      <c r="CK120" s="1070" t="s">
        <v>494</v>
      </c>
      <c r="CL120" s="1071"/>
      <c r="CM120" s="1071"/>
      <c r="CN120" s="1071"/>
      <c r="CO120" s="1072"/>
      <c r="CP120" s="1078" t="s">
        <v>495</v>
      </c>
      <c r="CQ120" s="1079"/>
      <c r="CR120" s="1079"/>
      <c r="CS120" s="1079"/>
      <c r="CT120" s="1079"/>
      <c r="CU120" s="1079"/>
      <c r="CV120" s="1079"/>
      <c r="CW120" s="1079"/>
      <c r="CX120" s="1079"/>
      <c r="CY120" s="1079"/>
      <c r="CZ120" s="1079"/>
      <c r="DA120" s="1079"/>
      <c r="DB120" s="1079"/>
      <c r="DC120" s="1079"/>
      <c r="DD120" s="1079"/>
      <c r="DE120" s="1079"/>
      <c r="DF120" s="1080"/>
      <c r="DG120" s="994">
        <v>9727130</v>
      </c>
      <c r="DH120" s="995"/>
      <c r="DI120" s="995"/>
      <c r="DJ120" s="995"/>
      <c r="DK120" s="995"/>
      <c r="DL120" s="995">
        <v>9794092</v>
      </c>
      <c r="DM120" s="995"/>
      <c r="DN120" s="995"/>
      <c r="DO120" s="995"/>
      <c r="DP120" s="995"/>
      <c r="DQ120" s="995">
        <v>9430480</v>
      </c>
      <c r="DR120" s="995"/>
      <c r="DS120" s="995"/>
      <c r="DT120" s="995"/>
      <c r="DU120" s="995"/>
      <c r="DV120" s="996">
        <v>46.3</v>
      </c>
      <c r="DW120" s="996"/>
      <c r="DX120" s="996"/>
      <c r="DY120" s="996"/>
      <c r="DZ120" s="997"/>
    </row>
    <row r="121" spans="1:130" s="226" customFormat="1" ht="26.25" customHeight="1" x14ac:dyDescent="0.15">
      <c r="A121" s="1121"/>
      <c r="B121" s="1013"/>
      <c r="C121" s="1038" t="s">
        <v>496</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462</v>
      </c>
      <c r="AB121" s="1023"/>
      <c r="AC121" s="1023"/>
      <c r="AD121" s="1023"/>
      <c r="AE121" s="1024"/>
      <c r="AF121" s="1025" t="s">
        <v>459</v>
      </c>
      <c r="AG121" s="1023"/>
      <c r="AH121" s="1023"/>
      <c r="AI121" s="1023"/>
      <c r="AJ121" s="1024"/>
      <c r="AK121" s="1025" t="s">
        <v>471</v>
      </c>
      <c r="AL121" s="1023"/>
      <c r="AM121" s="1023"/>
      <c r="AN121" s="1023"/>
      <c r="AO121" s="1024"/>
      <c r="AP121" s="1026" t="s">
        <v>462</v>
      </c>
      <c r="AQ121" s="1027"/>
      <c r="AR121" s="1027"/>
      <c r="AS121" s="1027"/>
      <c r="AT121" s="1028"/>
      <c r="AU121" s="1058"/>
      <c r="AV121" s="1059"/>
      <c r="AW121" s="1059"/>
      <c r="AX121" s="1059"/>
      <c r="AY121" s="1060"/>
      <c r="AZ121" s="986" t="s">
        <v>497</v>
      </c>
      <c r="BA121" s="987"/>
      <c r="BB121" s="987"/>
      <c r="BC121" s="987"/>
      <c r="BD121" s="987"/>
      <c r="BE121" s="987"/>
      <c r="BF121" s="987"/>
      <c r="BG121" s="987"/>
      <c r="BH121" s="987"/>
      <c r="BI121" s="987"/>
      <c r="BJ121" s="987"/>
      <c r="BK121" s="987"/>
      <c r="BL121" s="987"/>
      <c r="BM121" s="987"/>
      <c r="BN121" s="987"/>
      <c r="BO121" s="987"/>
      <c r="BP121" s="988"/>
      <c r="BQ121" s="989">
        <v>5652962</v>
      </c>
      <c r="BR121" s="990"/>
      <c r="BS121" s="990"/>
      <c r="BT121" s="990"/>
      <c r="BU121" s="990"/>
      <c r="BV121" s="990">
        <v>5773340</v>
      </c>
      <c r="BW121" s="990"/>
      <c r="BX121" s="990"/>
      <c r="BY121" s="990"/>
      <c r="BZ121" s="990"/>
      <c r="CA121" s="990">
        <v>5478270</v>
      </c>
      <c r="CB121" s="990"/>
      <c r="CC121" s="990"/>
      <c r="CD121" s="990"/>
      <c r="CE121" s="990"/>
      <c r="CF121" s="984">
        <v>26.9</v>
      </c>
      <c r="CG121" s="985"/>
      <c r="CH121" s="985"/>
      <c r="CI121" s="985"/>
      <c r="CJ121" s="985"/>
      <c r="CK121" s="1073"/>
      <c r="CL121" s="1074"/>
      <c r="CM121" s="1074"/>
      <c r="CN121" s="1074"/>
      <c r="CO121" s="1075"/>
      <c r="CP121" s="1083" t="s">
        <v>498</v>
      </c>
      <c r="CQ121" s="1084"/>
      <c r="CR121" s="1084"/>
      <c r="CS121" s="1084"/>
      <c r="CT121" s="1084"/>
      <c r="CU121" s="1084"/>
      <c r="CV121" s="1084"/>
      <c r="CW121" s="1084"/>
      <c r="CX121" s="1084"/>
      <c r="CY121" s="1084"/>
      <c r="CZ121" s="1084"/>
      <c r="DA121" s="1084"/>
      <c r="DB121" s="1084"/>
      <c r="DC121" s="1084"/>
      <c r="DD121" s="1084"/>
      <c r="DE121" s="1084"/>
      <c r="DF121" s="1085"/>
      <c r="DG121" s="989">
        <v>1344222</v>
      </c>
      <c r="DH121" s="990"/>
      <c r="DI121" s="990"/>
      <c r="DJ121" s="990"/>
      <c r="DK121" s="990"/>
      <c r="DL121" s="990">
        <v>1219608</v>
      </c>
      <c r="DM121" s="990"/>
      <c r="DN121" s="990"/>
      <c r="DO121" s="990"/>
      <c r="DP121" s="990"/>
      <c r="DQ121" s="990">
        <v>1276268</v>
      </c>
      <c r="DR121" s="990"/>
      <c r="DS121" s="990"/>
      <c r="DT121" s="990"/>
      <c r="DU121" s="990"/>
      <c r="DV121" s="991">
        <v>6.3</v>
      </c>
      <c r="DW121" s="991"/>
      <c r="DX121" s="991"/>
      <c r="DY121" s="991"/>
      <c r="DZ121" s="992"/>
    </row>
    <row r="122" spans="1:130" s="226" customFormat="1" ht="26.25" customHeight="1" x14ac:dyDescent="0.15">
      <c r="A122" s="1121"/>
      <c r="B122" s="1013"/>
      <c r="C122" s="986" t="s">
        <v>475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462</v>
      </c>
      <c r="AB122" s="1023"/>
      <c r="AC122" s="1023"/>
      <c r="AD122" s="1023"/>
      <c r="AE122" s="1024"/>
      <c r="AF122" s="1025" t="s">
        <v>458</v>
      </c>
      <c r="AG122" s="1023"/>
      <c r="AH122" s="1023"/>
      <c r="AI122" s="1023"/>
      <c r="AJ122" s="1024"/>
      <c r="AK122" s="1025" t="s">
        <v>457</v>
      </c>
      <c r="AL122" s="1023"/>
      <c r="AM122" s="1023"/>
      <c r="AN122" s="1023"/>
      <c r="AO122" s="1024"/>
      <c r="AP122" s="1026" t="s">
        <v>462</v>
      </c>
      <c r="AQ122" s="1027"/>
      <c r="AR122" s="1027"/>
      <c r="AS122" s="1027"/>
      <c r="AT122" s="1028"/>
      <c r="AU122" s="1058"/>
      <c r="AV122" s="1059"/>
      <c r="AW122" s="1059"/>
      <c r="AX122" s="1059"/>
      <c r="AY122" s="1060"/>
      <c r="AZ122" s="1037" t="s">
        <v>499</v>
      </c>
      <c r="BA122" s="1029"/>
      <c r="BB122" s="1029"/>
      <c r="BC122" s="1029"/>
      <c r="BD122" s="1029"/>
      <c r="BE122" s="1029"/>
      <c r="BF122" s="1029"/>
      <c r="BG122" s="1029"/>
      <c r="BH122" s="1029"/>
      <c r="BI122" s="1029"/>
      <c r="BJ122" s="1029"/>
      <c r="BK122" s="1029"/>
      <c r="BL122" s="1029"/>
      <c r="BM122" s="1029"/>
      <c r="BN122" s="1029"/>
      <c r="BO122" s="1029"/>
      <c r="BP122" s="1030"/>
      <c r="BQ122" s="1063">
        <v>38781764</v>
      </c>
      <c r="BR122" s="1064"/>
      <c r="BS122" s="1064"/>
      <c r="BT122" s="1064"/>
      <c r="BU122" s="1064"/>
      <c r="BV122" s="1064">
        <v>37614265</v>
      </c>
      <c r="BW122" s="1064"/>
      <c r="BX122" s="1064"/>
      <c r="BY122" s="1064"/>
      <c r="BZ122" s="1064"/>
      <c r="CA122" s="1064">
        <v>36360608</v>
      </c>
      <c r="CB122" s="1064"/>
      <c r="CC122" s="1064"/>
      <c r="CD122" s="1064"/>
      <c r="CE122" s="1064"/>
      <c r="CF122" s="1081">
        <v>178.5</v>
      </c>
      <c r="CG122" s="1082"/>
      <c r="CH122" s="1082"/>
      <c r="CI122" s="1082"/>
      <c r="CJ122" s="1082"/>
      <c r="CK122" s="1073"/>
      <c r="CL122" s="1074"/>
      <c r="CM122" s="1074"/>
      <c r="CN122" s="1074"/>
      <c r="CO122" s="1075"/>
      <c r="CP122" s="1083" t="s">
        <v>500</v>
      </c>
      <c r="CQ122" s="1084"/>
      <c r="CR122" s="1084"/>
      <c r="CS122" s="1084"/>
      <c r="CT122" s="1084"/>
      <c r="CU122" s="1084"/>
      <c r="CV122" s="1084"/>
      <c r="CW122" s="1084"/>
      <c r="CX122" s="1084"/>
      <c r="CY122" s="1084"/>
      <c r="CZ122" s="1084"/>
      <c r="DA122" s="1084"/>
      <c r="DB122" s="1084"/>
      <c r="DC122" s="1084"/>
      <c r="DD122" s="1084"/>
      <c r="DE122" s="1084"/>
      <c r="DF122" s="1085"/>
      <c r="DG122" s="989">
        <v>1317361</v>
      </c>
      <c r="DH122" s="990"/>
      <c r="DI122" s="990"/>
      <c r="DJ122" s="990"/>
      <c r="DK122" s="990"/>
      <c r="DL122" s="990">
        <v>1241644</v>
      </c>
      <c r="DM122" s="990"/>
      <c r="DN122" s="990"/>
      <c r="DO122" s="990"/>
      <c r="DP122" s="990"/>
      <c r="DQ122" s="990">
        <v>1153165</v>
      </c>
      <c r="DR122" s="990"/>
      <c r="DS122" s="990"/>
      <c r="DT122" s="990"/>
      <c r="DU122" s="990"/>
      <c r="DV122" s="991">
        <v>5.7</v>
      </c>
      <c r="DW122" s="991"/>
      <c r="DX122" s="991"/>
      <c r="DY122" s="991"/>
      <c r="DZ122" s="992"/>
    </row>
    <row r="123" spans="1:130" s="226" customFormat="1" ht="26.25" customHeight="1" x14ac:dyDescent="0.15">
      <c r="A123" s="1121"/>
      <c r="B123" s="1013"/>
      <c r="C123" s="986" t="s">
        <v>484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476</v>
      </c>
      <c r="AB123" s="1023"/>
      <c r="AC123" s="1023"/>
      <c r="AD123" s="1023"/>
      <c r="AE123" s="1024"/>
      <c r="AF123" s="1025" t="s">
        <v>473</v>
      </c>
      <c r="AG123" s="1023"/>
      <c r="AH123" s="1023"/>
      <c r="AI123" s="1023"/>
      <c r="AJ123" s="1024"/>
      <c r="AK123" s="1025" t="s">
        <v>457</v>
      </c>
      <c r="AL123" s="1023"/>
      <c r="AM123" s="1023"/>
      <c r="AN123" s="1023"/>
      <c r="AO123" s="1024"/>
      <c r="AP123" s="1026" t="s">
        <v>462</v>
      </c>
      <c r="AQ123" s="1027"/>
      <c r="AR123" s="1027"/>
      <c r="AS123" s="1027"/>
      <c r="AT123" s="1028"/>
      <c r="AU123" s="1061"/>
      <c r="AV123" s="1062"/>
      <c r="AW123" s="1062"/>
      <c r="AX123" s="1062"/>
      <c r="AY123" s="1062"/>
      <c r="AZ123" s="247" t="s">
        <v>189</v>
      </c>
      <c r="BA123" s="247"/>
      <c r="BB123" s="247"/>
      <c r="BC123" s="247"/>
      <c r="BD123" s="247"/>
      <c r="BE123" s="247"/>
      <c r="BF123" s="247"/>
      <c r="BG123" s="247"/>
      <c r="BH123" s="247"/>
      <c r="BI123" s="247"/>
      <c r="BJ123" s="247"/>
      <c r="BK123" s="247"/>
      <c r="BL123" s="247"/>
      <c r="BM123" s="247"/>
      <c r="BN123" s="247"/>
      <c r="BO123" s="1041" t="s">
        <v>501</v>
      </c>
      <c r="BP123" s="1069"/>
      <c r="BQ123" s="1127">
        <v>52885797</v>
      </c>
      <c r="BR123" s="1128"/>
      <c r="BS123" s="1128"/>
      <c r="BT123" s="1128"/>
      <c r="BU123" s="1128"/>
      <c r="BV123" s="1128">
        <v>51706926</v>
      </c>
      <c r="BW123" s="1128"/>
      <c r="BX123" s="1128"/>
      <c r="BY123" s="1128"/>
      <c r="BZ123" s="1128"/>
      <c r="CA123" s="1128">
        <v>51549729</v>
      </c>
      <c r="CB123" s="1128"/>
      <c r="CC123" s="1128"/>
      <c r="CD123" s="1128"/>
      <c r="CE123" s="1128"/>
      <c r="CF123" s="1065"/>
      <c r="CG123" s="1066"/>
      <c r="CH123" s="1066"/>
      <c r="CI123" s="1066"/>
      <c r="CJ123" s="1067"/>
      <c r="CK123" s="1073"/>
      <c r="CL123" s="1074"/>
      <c r="CM123" s="1074"/>
      <c r="CN123" s="1074"/>
      <c r="CO123" s="1075"/>
      <c r="CP123" s="1083" t="s">
        <v>502</v>
      </c>
      <c r="CQ123" s="1084"/>
      <c r="CR123" s="1084"/>
      <c r="CS123" s="1084"/>
      <c r="CT123" s="1084"/>
      <c r="CU123" s="1084"/>
      <c r="CV123" s="1084"/>
      <c r="CW123" s="1084"/>
      <c r="CX123" s="1084"/>
      <c r="CY123" s="1084"/>
      <c r="CZ123" s="1084"/>
      <c r="DA123" s="1084"/>
      <c r="DB123" s="1084"/>
      <c r="DC123" s="1084"/>
      <c r="DD123" s="1084"/>
      <c r="DE123" s="1084"/>
      <c r="DF123" s="1085"/>
      <c r="DG123" s="1022">
        <v>687796</v>
      </c>
      <c r="DH123" s="1023"/>
      <c r="DI123" s="1023"/>
      <c r="DJ123" s="1023"/>
      <c r="DK123" s="1024"/>
      <c r="DL123" s="1025">
        <v>747581</v>
      </c>
      <c r="DM123" s="1023"/>
      <c r="DN123" s="1023"/>
      <c r="DO123" s="1023"/>
      <c r="DP123" s="1024"/>
      <c r="DQ123" s="1025">
        <v>1145267</v>
      </c>
      <c r="DR123" s="1023"/>
      <c r="DS123" s="1023"/>
      <c r="DT123" s="1023"/>
      <c r="DU123" s="1024"/>
      <c r="DV123" s="1026">
        <v>5.6</v>
      </c>
      <c r="DW123" s="1027"/>
      <c r="DX123" s="1027"/>
      <c r="DY123" s="1027"/>
      <c r="DZ123" s="1028"/>
    </row>
    <row r="124" spans="1:130" s="226" customFormat="1" ht="26.25" customHeight="1" thickBot="1" x14ac:dyDescent="0.2">
      <c r="A124" s="1121"/>
      <c r="B124" s="1013"/>
      <c r="C124" s="986" t="s">
        <v>487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458</v>
      </c>
      <c r="AB124" s="1023"/>
      <c r="AC124" s="1023"/>
      <c r="AD124" s="1023"/>
      <c r="AE124" s="1024"/>
      <c r="AF124" s="1025" t="s">
        <v>473</v>
      </c>
      <c r="AG124" s="1023"/>
      <c r="AH124" s="1023"/>
      <c r="AI124" s="1023"/>
      <c r="AJ124" s="1024"/>
      <c r="AK124" s="1025" t="s">
        <v>476</v>
      </c>
      <c r="AL124" s="1023"/>
      <c r="AM124" s="1023"/>
      <c r="AN124" s="1023"/>
      <c r="AO124" s="1024"/>
      <c r="AP124" s="1026" t="s">
        <v>458</v>
      </c>
      <c r="AQ124" s="1027"/>
      <c r="AR124" s="1027"/>
      <c r="AS124" s="1027"/>
      <c r="AT124" s="1028"/>
      <c r="AU124" s="1123" t="s">
        <v>503</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39.9</v>
      </c>
      <c r="BR124" s="1091"/>
      <c r="BS124" s="1091"/>
      <c r="BT124" s="1091"/>
      <c r="BU124" s="1091"/>
      <c r="BV124" s="1091">
        <v>41.9</v>
      </c>
      <c r="BW124" s="1091"/>
      <c r="BX124" s="1091"/>
      <c r="BY124" s="1091"/>
      <c r="BZ124" s="1091"/>
      <c r="CA124" s="1091">
        <v>37.5</v>
      </c>
      <c r="CB124" s="1091"/>
      <c r="CC124" s="1091"/>
      <c r="CD124" s="1091"/>
      <c r="CE124" s="1091"/>
      <c r="CF124" s="1092"/>
      <c r="CG124" s="1093"/>
      <c r="CH124" s="1093"/>
      <c r="CI124" s="1093"/>
      <c r="CJ124" s="1094"/>
      <c r="CK124" s="1076"/>
      <c r="CL124" s="1076"/>
      <c r="CM124" s="1076"/>
      <c r="CN124" s="1076"/>
      <c r="CO124" s="1077"/>
      <c r="CP124" s="1083" t="s">
        <v>504</v>
      </c>
      <c r="CQ124" s="1084"/>
      <c r="CR124" s="1084"/>
      <c r="CS124" s="1084"/>
      <c r="CT124" s="1084"/>
      <c r="CU124" s="1084"/>
      <c r="CV124" s="1084"/>
      <c r="CW124" s="1084"/>
      <c r="CX124" s="1084"/>
      <c r="CY124" s="1084"/>
      <c r="CZ124" s="1084"/>
      <c r="DA124" s="1084"/>
      <c r="DB124" s="1084"/>
      <c r="DC124" s="1084"/>
      <c r="DD124" s="1084"/>
      <c r="DE124" s="1084"/>
      <c r="DF124" s="1085"/>
      <c r="DG124" s="1068">
        <v>600099</v>
      </c>
      <c r="DH124" s="1050"/>
      <c r="DI124" s="1050"/>
      <c r="DJ124" s="1050"/>
      <c r="DK124" s="1051"/>
      <c r="DL124" s="1049">
        <v>674015</v>
      </c>
      <c r="DM124" s="1050"/>
      <c r="DN124" s="1050"/>
      <c r="DO124" s="1050"/>
      <c r="DP124" s="1051"/>
      <c r="DQ124" s="1049">
        <v>732241</v>
      </c>
      <c r="DR124" s="1050"/>
      <c r="DS124" s="1050"/>
      <c r="DT124" s="1050"/>
      <c r="DU124" s="1051"/>
      <c r="DV124" s="1052">
        <v>3.6</v>
      </c>
      <c r="DW124" s="1053"/>
      <c r="DX124" s="1053"/>
      <c r="DY124" s="1053"/>
      <c r="DZ124" s="1054"/>
    </row>
    <row r="125" spans="1:130" s="226" customFormat="1" ht="26.25" customHeight="1" x14ac:dyDescent="0.15">
      <c r="A125" s="1121"/>
      <c r="B125" s="1013"/>
      <c r="C125" s="986" t="s">
        <v>489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457</v>
      </c>
      <c r="AB125" s="1023"/>
      <c r="AC125" s="1023"/>
      <c r="AD125" s="1023"/>
      <c r="AE125" s="1024"/>
      <c r="AF125" s="1025" t="s">
        <v>462</v>
      </c>
      <c r="AG125" s="1023"/>
      <c r="AH125" s="1023"/>
      <c r="AI125" s="1023"/>
      <c r="AJ125" s="1024"/>
      <c r="AK125" s="1025" t="s">
        <v>462</v>
      </c>
      <c r="AL125" s="1023"/>
      <c r="AM125" s="1023"/>
      <c r="AN125" s="1023"/>
      <c r="AO125" s="1024"/>
      <c r="AP125" s="1026" t="s">
        <v>458</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505</v>
      </c>
      <c r="CL125" s="1071"/>
      <c r="CM125" s="1071"/>
      <c r="CN125" s="1071"/>
      <c r="CO125" s="1072"/>
      <c r="CP125" s="993" t="s">
        <v>506</v>
      </c>
      <c r="CQ125" s="961"/>
      <c r="CR125" s="961"/>
      <c r="CS125" s="961"/>
      <c r="CT125" s="961"/>
      <c r="CU125" s="961"/>
      <c r="CV125" s="961"/>
      <c r="CW125" s="961"/>
      <c r="CX125" s="961"/>
      <c r="CY125" s="961"/>
      <c r="CZ125" s="961"/>
      <c r="DA125" s="961"/>
      <c r="DB125" s="961"/>
      <c r="DC125" s="961"/>
      <c r="DD125" s="961"/>
      <c r="DE125" s="961"/>
      <c r="DF125" s="962"/>
      <c r="DG125" s="994" t="s">
        <v>482</v>
      </c>
      <c r="DH125" s="995"/>
      <c r="DI125" s="995"/>
      <c r="DJ125" s="995"/>
      <c r="DK125" s="995"/>
      <c r="DL125" s="995" t="s">
        <v>458</v>
      </c>
      <c r="DM125" s="995"/>
      <c r="DN125" s="995"/>
      <c r="DO125" s="995"/>
      <c r="DP125" s="995"/>
      <c r="DQ125" s="995" t="s">
        <v>477</v>
      </c>
      <c r="DR125" s="995"/>
      <c r="DS125" s="995"/>
      <c r="DT125" s="995"/>
      <c r="DU125" s="995"/>
      <c r="DV125" s="996" t="s">
        <v>473</v>
      </c>
      <c r="DW125" s="996"/>
      <c r="DX125" s="996"/>
      <c r="DY125" s="996"/>
      <c r="DZ125" s="997"/>
    </row>
    <row r="126" spans="1:130" s="226" customFormat="1" ht="26.25" customHeight="1" thickBot="1" x14ac:dyDescent="0.2">
      <c r="A126" s="1121"/>
      <c r="B126" s="1013"/>
      <c r="C126" s="986" t="s">
        <v>491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477</v>
      </c>
      <c r="AB126" s="1023"/>
      <c r="AC126" s="1023"/>
      <c r="AD126" s="1023"/>
      <c r="AE126" s="1024"/>
      <c r="AF126" s="1025" t="s">
        <v>457</v>
      </c>
      <c r="AG126" s="1023"/>
      <c r="AH126" s="1023"/>
      <c r="AI126" s="1023"/>
      <c r="AJ126" s="1024"/>
      <c r="AK126" s="1025" t="s">
        <v>462</v>
      </c>
      <c r="AL126" s="1023"/>
      <c r="AM126" s="1023"/>
      <c r="AN126" s="1023"/>
      <c r="AO126" s="1024"/>
      <c r="AP126" s="1026" t="s">
        <v>462</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507</v>
      </c>
      <c r="CQ126" s="987"/>
      <c r="CR126" s="987"/>
      <c r="CS126" s="987"/>
      <c r="CT126" s="987"/>
      <c r="CU126" s="987"/>
      <c r="CV126" s="987"/>
      <c r="CW126" s="987"/>
      <c r="CX126" s="987"/>
      <c r="CY126" s="987"/>
      <c r="CZ126" s="987"/>
      <c r="DA126" s="987"/>
      <c r="DB126" s="987"/>
      <c r="DC126" s="987"/>
      <c r="DD126" s="987"/>
      <c r="DE126" s="987"/>
      <c r="DF126" s="988"/>
      <c r="DG126" s="989">
        <v>245857</v>
      </c>
      <c r="DH126" s="990"/>
      <c r="DI126" s="990"/>
      <c r="DJ126" s="990"/>
      <c r="DK126" s="990"/>
      <c r="DL126" s="990">
        <v>239221</v>
      </c>
      <c r="DM126" s="990"/>
      <c r="DN126" s="990"/>
      <c r="DO126" s="990"/>
      <c r="DP126" s="990"/>
      <c r="DQ126" s="990">
        <v>272484</v>
      </c>
      <c r="DR126" s="990"/>
      <c r="DS126" s="990"/>
      <c r="DT126" s="990"/>
      <c r="DU126" s="990"/>
      <c r="DV126" s="991">
        <v>1.3</v>
      </c>
      <c r="DW126" s="991"/>
      <c r="DX126" s="991"/>
      <c r="DY126" s="991"/>
      <c r="DZ126" s="992"/>
    </row>
    <row r="127" spans="1:130" s="226" customFormat="1" ht="26.25" customHeight="1" x14ac:dyDescent="0.15">
      <c r="A127" s="1122"/>
      <c r="B127" s="1015"/>
      <c r="C127" s="1037" t="s">
        <v>508</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462</v>
      </c>
      <c r="AB127" s="1023"/>
      <c r="AC127" s="1023"/>
      <c r="AD127" s="1023"/>
      <c r="AE127" s="1024"/>
      <c r="AF127" s="1025" t="s">
        <v>477</v>
      </c>
      <c r="AG127" s="1023"/>
      <c r="AH127" s="1023"/>
      <c r="AI127" s="1023"/>
      <c r="AJ127" s="1024"/>
      <c r="AK127" s="1025" t="s">
        <v>462</v>
      </c>
      <c r="AL127" s="1023"/>
      <c r="AM127" s="1023"/>
      <c r="AN127" s="1023"/>
      <c r="AO127" s="1024"/>
      <c r="AP127" s="1026" t="s">
        <v>462</v>
      </c>
      <c r="AQ127" s="1027"/>
      <c r="AR127" s="1027"/>
      <c r="AS127" s="1027"/>
      <c r="AT127" s="1028"/>
      <c r="AU127" s="228"/>
      <c r="AV127" s="228"/>
      <c r="AW127" s="228"/>
      <c r="AX127" s="1095" t="s">
        <v>509</v>
      </c>
      <c r="AY127" s="1096"/>
      <c r="AZ127" s="1096"/>
      <c r="BA127" s="1096"/>
      <c r="BB127" s="1096"/>
      <c r="BC127" s="1096"/>
      <c r="BD127" s="1096"/>
      <c r="BE127" s="1097"/>
      <c r="BF127" s="1098" t="s">
        <v>510</v>
      </c>
      <c r="BG127" s="1096"/>
      <c r="BH127" s="1096"/>
      <c r="BI127" s="1096"/>
      <c r="BJ127" s="1096"/>
      <c r="BK127" s="1096"/>
      <c r="BL127" s="1097"/>
      <c r="BM127" s="1098" t="s">
        <v>511</v>
      </c>
      <c r="BN127" s="1096"/>
      <c r="BO127" s="1096"/>
      <c r="BP127" s="1096"/>
      <c r="BQ127" s="1096"/>
      <c r="BR127" s="1096"/>
      <c r="BS127" s="1097"/>
      <c r="BT127" s="1098" t="s">
        <v>512</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513</v>
      </c>
      <c r="CQ127" s="987"/>
      <c r="CR127" s="987"/>
      <c r="CS127" s="987"/>
      <c r="CT127" s="987"/>
      <c r="CU127" s="987"/>
      <c r="CV127" s="987"/>
      <c r="CW127" s="987"/>
      <c r="CX127" s="987"/>
      <c r="CY127" s="987"/>
      <c r="CZ127" s="987"/>
      <c r="DA127" s="987"/>
      <c r="DB127" s="987"/>
      <c r="DC127" s="987"/>
      <c r="DD127" s="987"/>
      <c r="DE127" s="987"/>
      <c r="DF127" s="988"/>
      <c r="DG127" s="989" t="s">
        <v>459</v>
      </c>
      <c r="DH127" s="990"/>
      <c r="DI127" s="990"/>
      <c r="DJ127" s="990"/>
      <c r="DK127" s="990"/>
      <c r="DL127" s="990" t="s">
        <v>457</v>
      </c>
      <c r="DM127" s="990"/>
      <c r="DN127" s="990"/>
      <c r="DO127" s="990"/>
      <c r="DP127" s="990"/>
      <c r="DQ127" s="990" t="s">
        <v>457</v>
      </c>
      <c r="DR127" s="990"/>
      <c r="DS127" s="990"/>
      <c r="DT127" s="990"/>
      <c r="DU127" s="990"/>
      <c r="DV127" s="991" t="s">
        <v>458</v>
      </c>
      <c r="DW127" s="991"/>
      <c r="DX127" s="991"/>
      <c r="DY127" s="991"/>
      <c r="DZ127" s="992"/>
    </row>
    <row r="128" spans="1:130" s="226" customFormat="1" ht="26.25" customHeight="1" thickBot="1" x14ac:dyDescent="0.2">
      <c r="A128" s="1105" t="s">
        <v>514</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515</v>
      </c>
      <c r="X128" s="1107"/>
      <c r="Y128" s="1107"/>
      <c r="Z128" s="1108"/>
      <c r="AA128" s="1109">
        <v>564654</v>
      </c>
      <c r="AB128" s="1110"/>
      <c r="AC128" s="1110"/>
      <c r="AD128" s="1110"/>
      <c r="AE128" s="1111"/>
      <c r="AF128" s="1112">
        <v>545623</v>
      </c>
      <c r="AG128" s="1110"/>
      <c r="AH128" s="1110"/>
      <c r="AI128" s="1110"/>
      <c r="AJ128" s="1111"/>
      <c r="AK128" s="1112">
        <v>575970</v>
      </c>
      <c r="AL128" s="1110"/>
      <c r="AM128" s="1110"/>
      <c r="AN128" s="1110"/>
      <c r="AO128" s="1111"/>
      <c r="AP128" s="1113"/>
      <c r="AQ128" s="1114"/>
      <c r="AR128" s="1114"/>
      <c r="AS128" s="1114"/>
      <c r="AT128" s="1115"/>
      <c r="AU128" s="228"/>
      <c r="AV128" s="228"/>
      <c r="AW128" s="228"/>
      <c r="AX128" s="960" t="s">
        <v>516</v>
      </c>
      <c r="AY128" s="961"/>
      <c r="AZ128" s="961"/>
      <c r="BA128" s="961"/>
      <c r="BB128" s="961"/>
      <c r="BC128" s="961"/>
      <c r="BD128" s="961"/>
      <c r="BE128" s="962"/>
      <c r="BF128" s="1116" t="s">
        <v>482</v>
      </c>
      <c r="BG128" s="1117"/>
      <c r="BH128" s="1117"/>
      <c r="BI128" s="1117"/>
      <c r="BJ128" s="1117"/>
      <c r="BK128" s="1117"/>
      <c r="BL128" s="1118"/>
      <c r="BM128" s="1116">
        <v>12.11</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517</v>
      </c>
      <c r="CQ128" s="790"/>
      <c r="CR128" s="790"/>
      <c r="CS128" s="790"/>
      <c r="CT128" s="790"/>
      <c r="CU128" s="790"/>
      <c r="CV128" s="790"/>
      <c r="CW128" s="790"/>
      <c r="CX128" s="790"/>
      <c r="CY128" s="790"/>
      <c r="CZ128" s="790"/>
      <c r="DA128" s="790"/>
      <c r="DB128" s="790"/>
      <c r="DC128" s="790"/>
      <c r="DD128" s="790"/>
      <c r="DE128" s="790"/>
      <c r="DF128" s="1100"/>
      <c r="DG128" s="1101" t="s">
        <v>477</v>
      </c>
      <c r="DH128" s="1102"/>
      <c r="DI128" s="1102"/>
      <c r="DJ128" s="1102"/>
      <c r="DK128" s="1102"/>
      <c r="DL128" s="1102" t="s">
        <v>468</v>
      </c>
      <c r="DM128" s="1102"/>
      <c r="DN128" s="1102"/>
      <c r="DO128" s="1102"/>
      <c r="DP128" s="1102"/>
      <c r="DQ128" s="1102" t="s">
        <v>468</v>
      </c>
      <c r="DR128" s="1102"/>
      <c r="DS128" s="1102"/>
      <c r="DT128" s="1102"/>
      <c r="DU128" s="1102"/>
      <c r="DV128" s="1103" t="s">
        <v>458</v>
      </c>
      <c r="DW128" s="1103"/>
      <c r="DX128" s="1103"/>
      <c r="DY128" s="1103"/>
      <c r="DZ128" s="1104"/>
    </row>
    <row r="129" spans="1:131" s="226" customFormat="1" ht="26.25" customHeight="1" x14ac:dyDescent="0.15">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518</v>
      </c>
      <c r="X129" s="1135"/>
      <c r="Y129" s="1135"/>
      <c r="Z129" s="1136"/>
      <c r="AA129" s="1022">
        <v>23415815</v>
      </c>
      <c r="AB129" s="1023"/>
      <c r="AC129" s="1023"/>
      <c r="AD129" s="1023"/>
      <c r="AE129" s="1024"/>
      <c r="AF129" s="1025">
        <v>23746236</v>
      </c>
      <c r="AG129" s="1023"/>
      <c r="AH129" s="1023"/>
      <c r="AI129" s="1023"/>
      <c r="AJ129" s="1024"/>
      <c r="AK129" s="1025">
        <v>24677089</v>
      </c>
      <c r="AL129" s="1023"/>
      <c r="AM129" s="1023"/>
      <c r="AN129" s="1023"/>
      <c r="AO129" s="1024"/>
      <c r="AP129" s="1137"/>
      <c r="AQ129" s="1138"/>
      <c r="AR129" s="1138"/>
      <c r="AS129" s="1138"/>
      <c r="AT129" s="1139"/>
      <c r="AU129" s="229"/>
      <c r="AV129" s="229"/>
      <c r="AW129" s="229"/>
      <c r="AX129" s="1129" t="s">
        <v>519</v>
      </c>
      <c r="AY129" s="987"/>
      <c r="AZ129" s="987"/>
      <c r="BA129" s="987"/>
      <c r="BB129" s="987"/>
      <c r="BC129" s="987"/>
      <c r="BD129" s="987"/>
      <c r="BE129" s="988"/>
      <c r="BF129" s="1130" t="s">
        <v>482</v>
      </c>
      <c r="BG129" s="1131"/>
      <c r="BH129" s="1131"/>
      <c r="BI129" s="1131"/>
      <c r="BJ129" s="1131"/>
      <c r="BK129" s="1131"/>
      <c r="BL129" s="1132"/>
      <c r="BM129" s="1130">
        <v>17.11</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8" t="s">
        <v>520</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521</v>
      </c>
      <c r="X130" s="1135"/>
      <c r="Y130" s="1135"/>
      <c r="Z130" s="1136"/>
      <c r="AA130" s="1022">
        <v>4589737</v>
      </c>
      <c r="AB130" s="1023"/>
      <c r="AC130" s="1023"/>
      <c r="AD130" s="1023"/>
      <c r="AE130" s="1024"/>
      <c r="AF130" s="1025">
        <v>4456678</v>
      </c>
      <c r="AG130" s="1023"/>
      <c r="AH130" s="1023"/>
      <c r="AI130" s="1023"/>
      <c r="AJ130" s="1024"/>
      <c r="AK130" s="1025">
        <v>4308472</v>
      </c>
      <c r="AL130" s="1023"/>
      <c r="AM130" s="1023"/>
      <c r="AN130" s="1023"/>
      <c r="AO130" s="1024"/>
      <c r="AP130" s="1137"/>
      <c r="AQ130" s="1138"/>
      <c r="AR130" s="1138"/>
      <c r="AS130" s="1138"/>
      <c r="AT130" s="1139"/>
      <c r="AU130" s="229"/>
      <c r="AV130" s="229"/>
      <c r="AW130" s="229"/>
      <c r="AX130" s="1129" t="s">
        <v>522</v>
      </c>
      <c r="AY130" s="987"/>
      <c r="AZ130" s="987"/>
      <c r="BA130" s="987"/>
      <c r="BB130" s="987"/>
      <c r="BC130" s="987"/>
      <c r="BD130" s="987"/>
      <c r="BE130" s="988"/>
      <c r="BF130" s="1165">
        <v>5.9</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523</v>
      </c>
      <c r="X131" s="1172"/>
      <c r="Y131" s="1172"/>
      <c r="Z131" s="1173"/>
      <c r="AA131" s="1068">
        <v>18826078</v>
      </c>
      <c r="AB131" s="1050"/>
      <c r="AC131" s="1050"/>
      <c r="AD131" s="1050"/>
      <c r="AE131" s="1051"/>
      <c r="AF131" s="1049">
        <v>19289558</v>
      </c>
      <c r="AG131" s="1050"/>
      <c r="AH131" s="1050"/>
      <c r="AI131" s="1050"/>
      <c r="AJ131" s="1051"/>
      <c r="AK131" s="1049">
        <v>20368617</v>
      </c>
      <c r="AL131" s="1050"/>
      <c r="AM131" s="1050"/>
      <c r="AN131" s="1050"/>
      <c r="AO131" s="1051"/>
      <c r="AP131" s="1174"/>
      <c r="AQ131" s="1175"/>
      <c r="AR131" s="1175"/>
      <c r="AS131" s="1175"/>
      <c r="AT131" s="1176"/>
      <c r="AU131" s="229"/>
      <c r="AV131" s="229"/>
      <c r="AW131" s="229"/>
      <c r="AX131" s="1147" t="s">
        <v>524</v>
      </c>
      <c r="AY131" s="790"/>
      <c r="AZ131" s="790"/>
      <c r="BA131" s="790"/>
      <c r="BB131" s="790"/>
      <c r="BC131" s="790"/>
      <c r="BD131" s="790"/>
      <c r="BE131" s="1100"/>
      <c r="BF131" s="1148">
        <v>37.5</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4" t="s">
        <v>525</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526</v>
      </c>
      <c r="W132" s="1158"/>
      <c r="X132" s="1158"/>
      <c r="Y132" s="1158"/>
      <c r="Z132" s="1159"/>
      <c r="AA132" s="1160">
        <v>6.6446234850000003</v>
      </c>
      <c r="AB132" s="1161"/>
      <c r="AC132" s="1161"/>
      <c r="AD132" s="1161"/>
      <c r="AE132" s="1162"/>
      <c r="AF132" s="1163">
        <v>6.1455892350000001</v>
      </c>
      <c r="AG132" s="1161"/>
      <c r="AH132" s="1161"/>
      <c r="AI132" s="1161"/>
      <c r="AJ132" s="1162"/>
      <c r="AK132" s="1163">
        <v>5.2073491289999998</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527</v>
      </c>
      <c r="W133" s="1141"/>
      <c r="X133" s="1141"/>
      <c r="Y133" s="1141"/>
      <c r="Z133" s="1142"/>
      <c r="AA133" s="1143">
        <v>6.1</v>
      </c>
      <c r="AB133" s="1144"/>
      <c r="AC133" s="1144"/>
      <c r="AD133" s="1144"/>
      <c r="AE133" s="1145"/>
      <c r="AF133" s="1143">
        <v>6.3</v>
      </c>
      <c r="AG133" s="1144"/>
      <c r="AH133" s="1144"/>
      <c r="AI133" s="1144"/>
      <c r="AJ133" s="1145"/>
      <c r="AK133" s="1143">
        <v>5.9</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X+lr0h4qPgFeVxm1m1RQMtC8k3yXDReUabTiGuRgqMJgToKiS5YrwmjxUnGnVy/rZyGuQGyQJF0IU8RTGHNubQ==" saltValue="mqCPb3TT5XNyJtHOmQzUn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39370078740157483" bottom="0.39370078740157483" header="0.19685039370078741" footer="0.19685039370078741"/>
  <pageSetup paperSize="8" scale="39" orientation="portrait" cellComments="asDisplayed" horizontalDpi="3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528</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nEveuvUEP2oN4FBXLiSFjC4U1pLIY7hCDAPheIcbBC8h3DymE4hzZVvM2AyWssWB3ay++cfBkZQiN5Y+KND8w==" saltValue="alvoaiQaGzwIBd6ktGOJ2w==" spinCount="100000" sheet="1" objects="1" scenarios="1"/>
  <dataConsolidate/>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529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530</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531</v>
      </c>
      <c r="AP7" s="268"/>
      <c r="AQ7" s="269" t="s">
        <v>532</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533</v>
      </c>
      <c r="AQ8" s="275" t="s">
        <v>534</v>
      </c>
      <c r="AR8" s="276" t="s">
        <v>535</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536</v>
      </c>
      <c r="AL9" s="1181"/>
      <c r="AM9" s="1181"/>
      <c r="AN9" s="1182"/>
      <c r="AO9" s="277">
        <v>7344540</v>
      </c>
      <c r="AP9" s="277">
        <v>88371</v>
      </c>
      <c r="AQ9" s="278">
        <v>72345</v>
      </c>
      <c r="AR9" s="279">
        <v>22.2</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537</v>
      </c>
      <c r="AL10" s="1181"/>
      <c r="AM10" s="1181"/>
      <c r="AN10" s="1182"/>
      <c r="AO10" s="280">
        <v>39</v>
      </c>
      <c r="AP10" s="280">
        <v>0</v>
      </c>
      <c r="AQ10" s="281">
        <v>6087</v>
      </c>
      <c r="AR10" s="282">
        <v>-100</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538</v>
      </c>
      <c r="AL11" s="1181"/>
      <c r="AM11" s="1181"/>
      <c r="AN11" s="1182"/>
      <c r="AO11" s="280">
        <v>319322</v>
      </c>
      <c r="AP11" s="280">
        <v>3842</v>
      </c>
      <c r="AQ11" s="281">
        <v>1128</v>
      </c>
      <c r="AR11" s="282">
        <v>240.6</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539</v>
      </c>
      <c r="AL12" s="1181"/>
      <c r="AM12" s="1181"/>
      <c r="AN12" s="1182"/>
      <c r="AO12" s="280" t="s">
        <v>540</v>
      </c>
      <c r="AP12" s="280" t="s">
        <v>540</v>
      </c>
      <c r="AQ12" s="281">
        <v>9</v>
      </c>
      <c r="AR12" s="282" t="s">
        <v>540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541</v>
      </c>
      <c r="AL13" s="1181"/>
      <c r="AM13" s="1181"/>
      <c r="AN13" s="1182"/>
      <c r="AO13" s="280">
        <v>199133</v>
      </c>
      <c r="AP13" s="280">
        <v>2396</v>
      </c>
      <c r="AQ13" s="281">
        <v>2326</v>
      </c>
      <c r="AR13" s="282">
        <v>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542</v>
      </c>
      <c r="AL14" s="1181"/>
      <c r="AM14" s="1181"/>
      <c r="AN14" s="1182"/>
      <c r="AO14" s="280">
        <v>142031</v>
      </c>
      <c r="AP14" s="280">
        <v>1709</v>
      </c>
      <c r="AQ14" s="281">
        <v>1625</v>
      </c>
      <c r="AR14" s="282">
        <v>5.2</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543</v>
      </c>
      <c r="AL15" s="1184"/>
      <c r="AM15" s="1184"/>
      <c r="AN15" s="1185"/>
      <c r="AO15" s="280">
        <v>-564929</v>
      </c>
      <c r="AP15" s="280">
        <v>-6797</v>
      </c>
      <c r="AQ15" s="281">
        <v>-4515</v>
      </c>
      <c r="AR15" s="282">
        <v>50.5</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189</v>
      </c>
      <c r="AL16" s="1184"/>
      <c r="AM16" s="1184"/>
      <c r="AN16" s="1185"/>
      <c r="AO16" s="280">
        <v>7440136</v>
      </c>
      <c r="AP16" s="280">
        <v>89522</v>
      </c>
      <c r="AQ16" s="281">
        <v>79005</v>
      </c>
      <c r="AR16" s="282">
        <v>13.3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544</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545</v>
      </c>
      <c r="AP20" s="289" t="s">
        <v>546</v>
      </c>
      <c r="AQ20" s="290" t="s">
        <v>547</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548</v>
      </c>
      <c r="AL21" s="1187"/>
      <c r="AM21" s="1187"/>
      <c r="AN21" s="1188"/>
      <c r="AO21" s="293">
        <v>8.82</v>
      </c>
      <c r="AP21" s="294">
        <v>7.5</v>
      </c>
      <c r="AQ21" s="295">
        <v>1.32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549</v>
      </c>
      <c r="AL22" s="1187"/>
      <c r="AM22" s="1187"/>
      <c r="AN22" s="1188"/>
      <c r="AO22" s="298">
        <v>101.3</v>
      </c>
      <c r="AP22" s="299">
        <v>98.5</v>
      </c>
      <c r="AQ22" s="300">
        <v>2.8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7" t="s">
        <v>550</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x14ac:dyDescent="0.15">
      <c r="A27" s="305"/>
      <c r="AO27" s="258"/>
      <c r="AP27" s="258"/>
      <c r="AQ27" s="258"/>
      <c r="AR27" s="258"/>
      <c r="AS27" s="258"/>
      <c r="AT27" s="258"/>
    </row>
    <row r="28" spans="1:46" ht="17.25" x14ac:dyDescent="0.15">
      <c r="A28" s="259" t="s">
        <v>551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552</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531</v>
      </c>
      <c r="AP30" s="268"/>
      <c r="AQ30" s="269" t="s">
        <v>532</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533</v>
      </c>
      <c r="AQ31" s="275" t="s">
        <v>534</v>
      </c>
      <c r="AR31" s="276" t="s">
        <v>535</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553</v>
      </c>
      <c r="AL32" s="1195"/>
      <c r="AM32" s="1195"/>
      <c r="AN32" s="1196"/>
      <c r="AO32" s="308">
        <v>4841296</v>
      </c>
      <c r="AP32" s="308">
        <v>58252</v>
      </c>
      <c r="AQ32" s="309">
        <v>42274</v>
      </c>
      <c r="AR32" s="310">
        <v>37.799999999999997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554</v>
      </c>
      <c r="AL33" s="1195"/>
      <c r="AM33" s="1195"/>
      <c r="AN33" s="1196"/>
      <c r="AO33" s="308" t="s">
        <v>540</v>
      </c>
      <c r="AP33" s="308" t="s">
        <v>540</v>
      </c>
      <c r="AQ33" s="309" t="s">
        <v>540</v>
      </c>
      <c r="AR33" s="310" t="s">
        <v>540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555</v>
      </c>
      <c r="AL34" s="1195"/>
      <c r="AM34" s="1195"/>
      <c r="AN34" s="1196"/>
      <c r="AO34" s="308" t="s">
        <v>540</v>
      </c>
      <c r="AP34" s="308" t="s">
        <v>540</v>
      </c>
      <c r="AQ34" s="309">
        <v>53</v>
      </c>
      <c r="AR34" s="310" t="s">
        <v>540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556</v>
      </c>
      <c r="AL35" s="1195"/>
      <c r="AM35" s="1195"/>
      <c r="AN35" s="1196"/>
      <c r="AO35" s="308">
        <v>1103811</v>
      </c>
      <c r="AP35" s="308">
        <v>13281</v>
      </c>
      <c r="AQ35" s="309">
        <v>12769</v>
      </c>
      <c r="AR35" s="310">
        <v>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557</v>
      </c>
      <c r="AL36" s="1195"/>
      <c r="AM36" s="1195"/>
      <c r="AN36" s="1196"/>
      <c r="AO36" s="308" t="s">
        <v>540</v>
      </c>
      <c r="AP36" s="308" t="s">
        <v>540</v>
      </c>
      <c r="AQ36" s="309">
        <v>1973</v>
      </c>
      <c r="AR36" s="310" t="s">
        <v>540</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558</v>
      </c>
      <c r="AL37" s="1195"/>
      <c r="AM37" s="1195"/>
      <c r="AN37" s="1196"/>
      <c r="AO37" s="308" t="s">
        <v>540</v>
      </c>
      <c r="AP37" s="308" t="s">
        <v>540</v>
      </c>
      <c r="AQ37" s="309">
        <v>635</v>
      </c>
      <c r="AR37" s="310" t="s">
        <v>540</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559</v>
      </c>
      <c r="AL38" s="1198"/>
      <c r="AM38" s="1198"/>
      <c r="AN38" s="1199"/>
      <c r="AO38" s="311" t="s">
        <v>540</v>
      </c>
      <c r="AP38" s="311" t="s">
        <v>540</v>
      </c>
      <c r="AQ38" s="312">
        <v>1</v>
      </c>
      <c r="AR38" s="300" t="s">
        <v>540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560</v>
      </c>
      <c r="AL39" s="1198"/>
      <c r="AM39" s="1198"/>
      <c r="AN39" s="1199"/>
      <c r="AO39" s="308">
        <v>-575970</v>
      </c>
      <c r="AP39" s="308">
        <v>-6930</v>
      </c>
      <c r="AQ39" s="309">
        <v>-5447</v>
      </c>
      <c r="AR39" s="310">
        <v>27.2</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561</v>
      </c>
      <c r="AL40" s="1195"/>
      <c r="AM40" s="1195"/>
      <c r="AN40" s="1196"/>
      <c r="AO40" s="308">
        <v>-4308472</v>
      </c>
      <c r="AP40" s="308">
        <v>-51841</v>
      </c>
      <c r="AQ40" s="309">
        <v>-37418</v>
      </c>
      <c r="AR40" s="310">
        <v>38.5</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300</v>
      </c>
      <c r="AL41" s="1201"/>
      <c r="AM41" s="1201"/>
      <c r="AN41" s="1202"/>
      <c r="AO41" s="308">
        <v>1060665</v>
      </c>
      <c r="AP41" s="308">
        <v>12762</v>
      </c>
      <c r="AQ41" s="309">
        <v>14840</v>
      </c>
      <c r="AR41" s="310">
        <v>-14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562</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563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564</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531</v>
      </c>
      <c r="AN49" s="1191" t="s">
        <v>565</v>
      </c>
      <c r="AO49" s="1192"/>
      <c r="AP49" s="1192"/>
      <c r="AQ49" s="1192"/>
      <c r="AR49" s="1193"/>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566</v>
      </c>
      <c r="AO50" s="325" t="s">
        <v>567</v>
      </c>
      <c r="AP50" s="326" t="s">
        <v>568</v>
      </c>
      <c r="AQ50" s="327" t="s">
        <v>569</v>
      </c>
      <c r="AR50" s="328" t="s">
        <v>570</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571</v>
      </c>
      <c r="AL51" s="321"/>
      <c r="AM51" s="329">
        <v>6230581</v>
      </c>
      <c r="AN51" s="330">
        <v>73641</v>
      </c>
      <c r="AO51" s="331">
        <v>9</v>
      </c>
      <c r="AP51" s="332">
        <v>70615</v>
      </c>
      <c r="AQ51" s="333">
        <v>4.9000000000000004</v>
      </c>
      <c r="AR51" s="334">
        <v>4.0999999999999996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572</v>
      </c>
      <c r="AM52" s="337">
        <v>2271428</v>
      </c>
      <c r="AN52" s="338">
        <v>26846</v>
      </c>
      <c r="AO52" s="339">
        <v>-26.5</v>
      </c>
      <c r="AP52" s="340">
        <v>37382</v>
      </c>
      <c r="AQ52" s="341">
        <v>-1.9</v>
      </c>
      <c r="AR52" s="342">
        <v>-24.6</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573</v>
      </c>
      <c r="AL53" s="321"/>
      <c r="AM53" s="329">
        <v>4997547</v>
      </c>
      <c r="AN53" s="330">
        <v>59252</v>
      </c>
      <c r="AO53" s="331">
        <v>-19.5</v>
      </c>
      <c r="AP53" s="332">
        <v>69185</v>
      </c>
      <c r="AQ53" s="333">
        <v>-2</v>
      </c>
      <c r="AR53" s="334">
        <v>-17.5</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572</v>
      </c>
      <c r="AM54" s="337">
        <v>1973243</v>
      </c>
      <c r="AN54" s="338">
        <v>23395</v>
      </c>
      <c r="AO54" s="339">
        <v>-12.9</v>
      </c>
      <c r="AP54" s="340">
        <v>38519</v>
      </c>
      <c r="AQ54" s="341">
        <v>3</v>
      </c>
      <c r="AR54" s="342">
        <v>-15.9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574</v>
      </c>
      <c r="AL55" s="321"/>
      <c r="AM55" s="329">
        <v>4949709</v>
      </c>
      <c r="AN55" s="330">
        <v>58930</v>
      </c>
      <c r="AO55" s="331">
        <v>-0.5</v>
      </c>
      <c r="AP55" s="332">
        <v>70166</v>
      </c>
      <c r="AQ55" s="333">
        <v>1.4</v>
      </c>
      <c r="AR55" s="334">
        <v>-1.9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572</v>
      </c>
      <c r="AM56" s="337">
        <v>2669965</v>
      </c>
      <c r="AN56" s="338">
        <v>31788</v>
      </c>
      <c r="AO56" s="339">
        <v>35.9</v>
      </c>
      <c r="AP56" s="340">
        <v>36115</v>
      </c>
      <c r="AQ56" s="341">
        <v>-6.2</v>
      </c>
      <c r="AR56" s="342">
        <v>42.1</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575</v>
      </c>
      <c r="AL57" s="321"/>
      <c r="AM57" s="329">
        <v>5103391</v>
      </c>
      <c r="AN57" s="330">
        <v>60894</v>
      </c>
      <c r="AO57" s="331">
        <v>3.3</v>
      </c>
      <c r="AP57" s="332">
        <v>70329</v>
      </c>
      <c r="AQ57" s="333">
        <v>0.2</v>
      </c>
      <c r="AR57" s="334">
        <v>3.1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572</v>
      </c>
      <c r="AM58" s="337">
        <v>2501417</v>
      </c>
      <c r="AN58" s="338">
        <v>29847</v>
      </c>
      <c r="AO58" s="339">
        <v>-6.1</v>
      </c>
      <c r="AP58" s="340">
        <v>39403</v>
      </c>
      <c r="AQ58" s="341">
        <v>9.1</v>
      </c>
      <c r="AR58" s="342">
        <v>-15.2</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576</v>
      </c>
      <c r="AL59" s="321"/>
      <c r="AM59" s="329">
        <v>5243775</v>
      </c>
      <c r="AN59" s="330">
        <v>63094</v>
      </c>
      <c r="AO59" s="331">
        <v>3.6</v>
      </c>
      <c r="AP59" s="332">
        <v>54225</v>
      </c>
      <c r="AQ59" s="333">
        <v>-22.9</v>
      </c>
      <c r="AR59" s="334">
        <v>26.5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572</v>
      </c>
      <c r="AM60" s="337">
        <v>2192061</v>
      </c>
      <c r="AN60" s="338">
        <v>26375</v>
      </c>
      <c r="AO60" s="339">
        <v>-11.6</v>
      </c>
      <c r="AP60" s="340">
        <v>27337</v>
      </c>
      <c r="AQ60" s="341">
        <v>-30.6</v>
      </c>
      <c r="AR60" s="342">
        <v>19</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577</v>
      </c>
      <c r="AL61" s="343"/>
      <c r="AM61" s="344">
        <v>5305001</v>
      </c>
      <c r="AN61" s="345">
        <v>63162</v>
      </c>
      <c r="AO61" s="346">
        <v>-0.8</v>
      </c>
      <c r="AP61" s="347">
        <v>66904</v>
      </c>
      <c r="AQ61" s="348">
        <v>-3.7</v>
      </c>
      <c r="AR61" s="334">
        <v>2.9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572</v>
      </c>
      <c r="AM62" s="337">
        <v>2321623</v>
      </c>
      <c r="AN62" s="338">
        <v>27650</v>
      </c>
      <c r="AO62" s="339">
        <v>-4.2</v>
      </c>
      <c r="AP62" s="340">
        <v>35751</v>
      </c>
      <c r="AQ62" s="341">
        <v>-5.3</v>
      </c>
      <c r="AR62" s="342">
        <v>1.1000000000000001</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9ixbzCNGhP3MsF5en3BD83zoqDH2ec0d5VDgwfrLbzNhRdpFPHTEjcvovM5WJFZsfOJSZImXXEPGekCZDX0Low==" saltValue="YQZo94f/vnYjFQhOf8Dgo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9" scale="58"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579</v>
      </c>
    </row>
    <row r="120" spans="125:125" ht="13.5" hidden="1" customHeight="1" x14ac:dyDescent="0.15"/>
    <row r="121" spans="125:125" ht="13.5" hidden="1" customHeight="1" x14ac:dyDescent="0.15">
      <c r="DU121" s="255"/>
    </row>
  </sheetData>
  <sheetProtection algorithmName="SHA-512" hashValue="ZjwuqLrvDtnXrAk28uIVHLxoDIlbmqIoLH3rH5vH5QG81Iu/IEug2jnt2Sx7nWnUUyLByMVzX1eZs7nPA2Z9Yw==" saltValue="pPfaH/7MfrM7zx2/KrLddw=="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580</v>
      </c>
    </row>
  </sheetData>
  <sheetProtection algorithmName="SHA-512" hashValue="AfuDSU4VdIfcW441U0gGaNchgrZUTk9Ps3TnezcSGh8LGDN8+sbRDlAJWMIA45Sf3/kopWNvBDJGzphMvnaYYQ==" saltValue="aU3VRoPkPX735c2PEpRgGQ=="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581</v>
      </c>
      <c r="G46" s="8" t="s">
        <v>582</v>
      </c>
      <c r="H46" s="8" t="s">
        <v>583</v>
      </c>
      <c r="I46" s="8" t="s">
        <v>584</v>
      </c>
      <c r="J46" s="9" t="s">
        <v>585</v>
      </c>
    </row>
    <row r="47" spans="2:10" ht="57.75" customHeight="1" x14ac:dyDescent="0.15">
      <c r="B47" s="10"/>
      <c r="C47" s="1203" t="s">
        <v>3</v>
      </c>
      <c r="D47" s="1203"/>
      <c r="E47" s="1204"/>
      <c r="F47" s="11">
        <v>15.6</v>
      </c>
      <c r="G47" s="12">
        <v>16.670000000000002</v>
      </c>
      <c r="H47" s="12">
        <v>14.92</v>
      </c>
      <c r="I47" s="12">
        <v>13.29</v>
      </c>
      <c r="J47" s="13">
        <v>14.62</v>
      </c>
    </row>
    <row r="48" spans="2:10" ht="57.75" customHeight="1" x14ac:dyDescent="0.15">
      <c r="B48" s="14"/>
      <c r="C48" s="1205" t="s">
        <v>4</v>
      </c>
      <c r="D48" s="1205"/>
      <c r="E48" s="1206"/>
      <c r="F48" s="15">
        <v>6.89</v>
      </c>
      <c r="G48" s="16">
        <v>5.94</v>
      </c>
      <c r="H48" s="16">
        <v>5.18</v>
      </c>
      <c r="I48" s="16">
        <v>5.0999999999999996</v>
      </c>
      <c r="J48" s="17">
        <v>10.39</v>
      </c>
    </row>
    <row r="49" spans="2:10" ht="57.75" customHeight="1" thickBot="1" x14ac:dyDescent="0.2">
      <c r="B49" s="18"/>
      <c r="C49" s="1207" t="s">
        <v>5</v>
      </c>
      <c r="D49" s="1207"/>
      <c r="E49" s="1208"/>
      <c r="F49" s="19" t="s">
        <v>586</v>
      </c>
      <c r="G49" s="20" t="s">
        <v>587</v>
      </c>
      <c r="H49" s="20" t="s">
        <v>588</v>
      </c>
      <c r="I49" s="20" t="s">
        <v>589</v>
      </c>
      <c r="J49" s="21">
        <v>4.4800000000000004</v>
      </c>
    </row>
    <row r="50" spans="2:10" x14ac:dyDescent="0.15"/>
  </sheetData>
  <sheetProtection algorithmName="SHA-512" hashValue="X4StY58TCaXHPCWKsxlCXvQr1M6FZ5c4LIy9c/z1ZcR1KP8TD7ePla9nRfRkOWiuwervhTTQf/Dl2eC3rzT7kg==" saltValue="cW9j2awQAbbk3whKtSAlb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lastPrinted>2023-03-27T05:46:46Z</cp:lastPrinted>
  <dcterms:created xsi:type="dcterms:W3CDTF">2023-02-20T07:37:41Z</dcterms:created>
  <dcterms:modified xsi:type="dcterms:W3CDTF">2023-02-20T07:37:41Z</dcterms:modified>
  <cp:category/>
</cp:coreProperties>
</file>