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今吉\00_文書庶務\R6\00_庶務関係\✔庶務（照会）20250304【県：市町村振興課】令和５年度財政状況資料集の作成及び提出について_0311〆\04_確認表（県→市→県）\02_市→県\"/>
    </mc:Choice>
  </mc:AlternateContent>
  <bookViews>
    <workbookView xWindow="0" yWindow="0" windowWidth="28800" windowHeight="14115" firstSheet="9"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40" i="10"/>
  <c r="AO39" i="10"/>
  <c r="AO38" i="10"/>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BW39" i="10"/>
  <c r="BE39" i="10"/>
  <c r="AM39" i="10"/>
  <c r="U39" i="10"/>
  <c r="C39" i="10"/>
  <c r="BW38" i="10"/>
  <c r="BE38" i="10"/>
  <c r="AM38" i="10"/>
  <c r="U38" i="10"/>
  <c r="C38" i="10"/>
  <c r="BE37" i="10"/>
  <c r="AM37" i="10"/>
  <c r="U37" i="10"/>
  <c r="C37" i="10"/>
  <c r="BE36" i="10"/>
  <c r="AM36" i="10"/>
  <c r="U36" i="10"/>
  <c r="C36" i="10"/>
  <c r="BE35" i="10"/>
  <c r="AM35" i="10"/>
  <c r="U35" i="10"/>
  <c r="C35" i="10"/>
  <c r="CO34" i="10"/>
  <c r="CO35" i="10" s="1"/>
  <c r="CO36" i="10" s="1"/>
  <c r="CO37" i="10" s="1"/>
  <c r="CO38" i="10" s="1"/>
  <c r="CO39" i="10" s="1"/>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<sst xmlns="http://schemas.openxmlformats.org/spreadsheetml/2006/main" count="1111" uniqueCount="600">
  <si>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</si>
  <si>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</si>
  <si>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</si>
  <si>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</si>
  <si>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</si>
  <si>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</si>
  <si>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</si>
  <si>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</si>
  <si>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</si>
  <si>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</si>
  <si>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</si>
  <si>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</si>
  <si>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</si>
  <si>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</si>
  <si>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</si>
  <si>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</si>
  <si>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</si>
  <si>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</si>
  <si>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</si>
  <si>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</si>
  <si>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</si>
  <si>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</si>
  <si>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</si>
  <si>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</si>
  <si>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</si>
  <si>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</si>
  <si>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</si>
  <si>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</si>
  <si>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</si>
  <si>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</si>
  <si>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</si>
  <si>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</si>
  <si>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</si>
  <si>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</si>
  <si>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</si>
  <si>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</si>
  <si>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</si>
  <si>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</si>
  <si>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</si>
  <si>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</si>
  <si>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</si>
  <si>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</si>
  <si>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</si>
  <si>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</si>
  <si>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</si>
  <si>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</si>
  <si>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</si>
  <si>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</si>
  <si>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</si>
  <si>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</si>
  <si>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</si>
  <si>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</si>
  <si>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</si>
  <si>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</si>
  <si>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</si>
  <si>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</si>
  <si>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</si>
  <si>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</si>
  <si>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</si>
  <si>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</si>
  <si>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</si>
  <si>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</si>
  <si>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</si>
  <si>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</si>
  <si>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</si>
  <si>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</si>
  <si>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</si>
  <si>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</si>
  <si>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</si>
  <si>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</si>
  <si>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</si>
  <si>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</si>
  <si>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</si>
  <si>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</si>
  <si>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</si>
  <si>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</si>
  <si>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</si>
  <si>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</si>
  <si>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</si>
  <si>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</si>
  <si>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</si>
  <si>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</si>
  <si>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</si>
  <si>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</si>
  <si>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</si>
  <si>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</si>
  <si>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</si>
  <si>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</si>
  <si>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</si>
  <si>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</si>
  <si>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</si>
  <si>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</si>
  <si>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</si>
  <si>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</si>
  <si>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中津市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</si>
  <si>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</si>
  <si>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</si>
  <si>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</si>
  <si>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</si>
  <si>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</si>
  <si>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</si>
  <si>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</si>
  <si>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</si>
  <si>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</si>
  <si>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</si>
  <si>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</si>
  <si>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</si>
  <si>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</si>
  <si>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</si>
  <si>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</si>
  <si>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</si>
  <si>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</si>
  <si>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</si>
  <si>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</si>
  <si>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</si>
  <si>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</si>
  <si>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</si>
  <si>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</si>
  <si>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</si>
  <si>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</si>
  <si>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</si>
  <si>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</si>
  <si>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</si>
  <si>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</si>
  <si>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</si>
  <si>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</si>
  <si>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</si>
  <si>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</si>
  <si>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</si>
  <si>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</si>
  <si>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</si>
  <si>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</si>
  <si>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</si>
  <si>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</si>
  <si>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</si>
  <si>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</si>
  <si>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</si>
  <si>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</si>
  <si>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</si>
  <si>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</si>
  <si>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</si>
  <si>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</si>
  <si>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6"/>
  </si>
  <si>
    <t>診療所事業会計</t>
    <phoneticPr fontId="5"/>
  </si>
  <si>
    <t>うち日本人(％)</t>
    <phoneticPr fontId="5"/>
  </si>
  <si>
    <t>-1.4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</si>
  <si>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</si>
  <si>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</si>
  <si>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</si>
  <si>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</si>
  <si>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</si>
  <si>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</si>
  <si>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</si>
  <si>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</si>
  <si>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</si>
  <si>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</si>
  <si>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</si>
  <si>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</si>
  <si>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</si>
  <si>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</si>
  <si>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</si>
  <si>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</si>
  <si>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</si>
  <si>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</si>
  <si>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</si>
  <si>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</si>
  <si>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</si>
  <si>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</si>
  <si>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</si>
  <si>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</si>
  <si>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</si>
  <si>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</si>
  <si>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</si>
  <si>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</si>
  <si>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</si>
  <si>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</si>
  <si>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</si>
  <si>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</si>
  <si>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</si>
  <si>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</si>
  <si>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</si>
  <si>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</si>
  <si>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</si>
  <si>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</si>
  <si>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</si>
  <si>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</si>
  <si>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</si>
  <si>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</si>
  <si>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</si>
  <si>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</si>
  <si>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</si>
  <si>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</si>
  <si>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</si>
  <si>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</si>
  <si>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</si>
  <si>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</si>
  <si>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</si>
  <si>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</si>
  <si>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</si>
  <si>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</si>
  <si>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</si>
  <si>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</si>
  <si>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</si>
  <si>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</si>
  <si>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大分県中津市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</si>
  <si>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</si>
  <si>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</si>
  <si>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</si>
  <si>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</si>
  <si>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</si>
  <si>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</si>
  <si>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</si>
  <si>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</si>
  <si>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</si>
  <si>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</si>
  <si>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</si>
  <si>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</si>
  <si>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</si>
  <si>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</si>
  <si>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</si>
  <si>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</si>
  <si>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</si>
  <si>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</si>
  <si>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</si>
  <si>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</si>
  <si>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</si>
  <si>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</si>
  <si>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</si>
  <si>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</si>
  <si>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</si>
  <si>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</si>
  <si>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</si>
  <si>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</si>
  <si>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</si>
  <si>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</si>
  <si>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</si>
  <si>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</si>
  <si>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</si>
  <si>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</si>
  <si>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</si>
  <si>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</si>
  <si>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</si>
  <si>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</si>
  <si>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</si>
  <si>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</si>
  <si>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</si>
  <si>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</si>
  <si>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</si>
  <si>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</si>
  <si>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</si>
  <si>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</si>
  <si>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</si>
  <si>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</si>
  <si>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</si>
  <si>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</si>
  <si>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</si>
  <si>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</si>
  <si>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</si>
  <si>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</si>
  <si>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</si>
  <si>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</si>
  <si>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</si>
  <si>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</si>
  <si>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</si>
  <si>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</si>
  <si>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</si>
  <si>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</si>
  <si>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</si>
  <si>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</si>
  <si>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</si>
  <si>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</si>
  <si>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</si>
  <si>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</si>
  <si>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</si>
  <si>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</si>
  <si>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</si>
  <si>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</si>
  <si>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</si>
  <si>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</si>
  <si>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</si>
  <si>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</si>
  <si>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</si>
  <si>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</si>
  <si>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</si>
  <si>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</si>
  <si>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</si>
  <si>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</si>
  <si>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</si>
  <si>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</si>
  <si>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</si>
  <si>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</si>
  <si>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</si>
  <si>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</si>
  <si>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</si>
  <si>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</si>
  <si>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</si>
  <si>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</si>
  <si>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</si>
  <si>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</si>
  <si>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</si>
  <si>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</si>
  <si>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</si>
  <si>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</si>
  <si>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</si>
  <si>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</si>
  <si>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</si>
  <si>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</si>
  <si>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</si>
  <si>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</si>
  <si>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</si>
  <si>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</si>
  <si>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</si>
  <si>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</si>
  <si>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</si>
  <si>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</si>
  <si>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</si>
  <si>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</si>
  <si>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</si>
  <si>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</si>
  <si>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</si>
  <si>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</si>
  <si>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</si>
  <si>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</si>
  <si>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</si>
  <si>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</si>
  <si>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</si>
  <si>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</si>
  <si>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</si>
  <si>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</si>
  <si>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</si>
  <si>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</si>
  <si>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</si>
  <si>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その他</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</si>
  <si>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</si>
  <si>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</si>
  <si>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</si>
  <si>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</si>
  <si>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</si>
  <si>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</si>
  <si>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</si>
  <si>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</si>
  <si>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</si>
  <si>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</si>
  <si>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</si>
  <si>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</si>
  <si>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</si>
  <si>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</si>
  <si>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</si>
  <si>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</si>
  <si>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</si>
  <si>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</si>
  <si>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</si>
  <si>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</si>
  <si>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</si>
  <si>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大分県中津市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</si>
  <si>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</si>
  <si>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</si>
  <si>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</si>
  <si>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</si>
  <si>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</si>
  <si>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</si>
  <si>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</si>
  <si>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</si>
  <si>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</si>
  <si>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</si>
  <si>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</si>
  <si>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</si>
  <si>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</si>
  <si>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</si>
  <si>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</si>
  <si>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</si>
  <si>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</si>
  <si>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</si>
  <si>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</si>
  <si>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</si>
  <si>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ケーブルネットワーク事業特別会計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</si>
  <si>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</si>
  <si>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</si>
  <si>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</si>
  <si>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</si>
  <si>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</si>
  <si>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</si>
  <si>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</si>
  <si>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</si>
  <si>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</si>
  <si>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</si>
  <si>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</si>
  <si>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</si>
  <si>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</si>
  <si>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</si>
  <si>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国民健康保険事業特別会計（直診勘定）</t>
    <phoneticPr fontId="5"/>
  </si>
  <si>
    <t>介護保険事業特別会計（保険事業勘定）</t>
    <phoneticPr fontId="5"/>
  </si>
  <si>
    <t>介護保険事業特別会計（サービス事業勘定）</t>
    <phoneticPr fontId="5"/>
  </si>
  <si>
    <t>後期高齢者医療特別会計</t>
    <phoneticPr fontId="5"/>
  </si>
  <si>
    <t>水道事業会計</t>
    <phoneticPr fontId="5"/>
  </si>
  <si>
    <t>法適用企業</t>
    <phoneticPr fontId="5"/>
  </si>
  <si>
    <t>下水道事業会計（公共下水道事業）</t>
    <phoneticPr fontId="5"/>
  </si>
  <si>
    <t>下水道事業会計（特定環境保全公共下水道事業）</t>
    <phoneticPr fontId="5"/>
  </si>
  <si>
    <t>下水道事業会計（農業集落排水事業）</t>
    <phoneticPr fontId="5"/>
  </si>
  <si>
    <t>下水道事業会計（小規模集合排水事業）</t>
    <phoneticPr fontId="5"/>
  </si>
  <si>
    <t>病院事業会計</t>
    <phoneticPr fontId="5"/>
  </si>
  <si>
    <t>サイクリングターミナル事業特別会計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</si>
  <si>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</si>
  <si>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</si>
  <si>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</si>
  <si>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</si>
  <si>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</si>
  <si>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</si>
  <si>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</si>
  <si>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</si>
  <si>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</si>
  <si>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</si>
  <si>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</si>
  <si>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</si>
  <si>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</si>
  <si>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</si>
  <si>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</si>
  <si>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</si>
  <si>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</si>
  <si>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</si>
  <si>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</si>
  <si>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</si>
  <si>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</si>
  <si>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</si>
  <si>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</si>
  <si>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</si>
  <si>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</si>
  <si>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</si>
  <si>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</si>
  <si>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</si>
  <si>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</si>
  <si>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</si>
  <si>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</si>
  <si>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</si>
  <si>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</si>
  <si>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</si>
  <si>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</si>
  <si>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</si>
  <si>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</si>
  <si>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</si>
  <si>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</si>
  <si>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</si>
  <si>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</si>
  <si>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</si>
  <si>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</si>
  <si>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</si>
  <si>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</si>
  <si>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</si>
  <si>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</si>
  <si>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</si>
  <si>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</si>
  <si>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</si>
  <si>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</si>
  <si>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</si>
  <si>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</si>
  <si>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</si>
  <si>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</si>
  <si>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</si>
  <si>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</si>
  <si>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</si>
  <si>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</si>
  <si>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</si>
  <si>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</si>
  <si>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</si>
  <si>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</si>
  <si>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</si>
  <si>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</si>
  <si>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</si>
  <si>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</si>
  <si>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</si>
  <si>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</si>
  <si>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</si>
  <si>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</si>
  <si>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</si>
  <si>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</si>
  <si>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</si>
  <si>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</si>
  <si>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</si>
  <si>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</si>
  <si>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</si>
  <si>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</si>
  <si>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</si>
  <si>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</si>
  <si>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</si>
  <si>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</si>
  <si>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</si>
  <si>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</si>
  <si>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</si>
  <si>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</si>
  <si>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</si>
  <si>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</si>
  <si>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</si>
  <si>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</si>
  <si>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</si>
  <si>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</si>
  <si>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</si>
  <si>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</si>
  <si>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</si>
  <si>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</si>
  <si>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</si>
  <si>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</si>
  <si>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</si>
  <si>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</si>
  <si>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</si>
  <si>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</si>
  <si>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</si>
  <si>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</si>
  <si>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</si>
  <si>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</si>
  <si>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</si>
  <si>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</si>
  <si>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</si>
  <si>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</si>
  <si>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</si>
  <si>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</si>
  <si>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</si>
  <si>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</si>
  <si>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</si>
  <si>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</si>
  <si>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</si>
  <si>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</si>
  <si>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</si>
  <si>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</si>
  <si>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</si>
  <si>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</si>
  <si>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</si>
  <si>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</si>
  <si>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</si>
  <si>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</si>
  <si>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</si>
  <si>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</si>
  <si>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</si>
  <si>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</si>
  <si>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</si>
  <si>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</si>
  <si>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</si>
  <si>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</si>
  <si>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</si>
  <si>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5.37</t>
  </si>
  <si>
    <t>▲ 3.96</t>
  </si>
  <si>
    <t>▲ 4.83</t>
  </si>
  <si>
    <t>▲ 3.73</t>
  </si>
  <si>
    <t>診療所事業会計</t>
  </si>
  <si>
    <t>▲ 0.01</t>
  </si>
  <si>
    <t>病院事業会計</t>
  </si>
  <si>
    <t>水道事業会計</t>
  </si>
  <si>
    <t>一般会計</t>
  </si>
  <si>
    <t>下水道事業会計（公共下水道事業）</t>
  </si>
  <si>
    <t>介護保険事業特別会計（保険事業勘定）</t>
  </si>
  <si>
    <t>国民健康保険事業特別会計（事業勘定）</t>
  </si>
  <si>
    <t>下水道事業会計（特定環境保全公共下水道事業）</t>
  </si>
  <si>
    <t>その他会計（赤字）</t>
  </si>
  <si>
    <t>▲ 0.00</t>
  </si>
  <si>
    <t>その他会計（黒字）</t>
  </si>
  <si>
    <t>R01</t>
    <phoneticPr fontId="5"/>
  </si>
  <si>
    <t>R02</t>
    <phoneticPr fontId="5"/>
  </si>
  <si>
    <t>R03</t>
    <phoneticPr fontId="5"/>
  </si>
  <si>
    <t>R04</t>
    <phoneticPr fontId="5"/>
  </si>
  <si>
    <t>R05</t>
    <phoneticPr fontId="5"/>
  </si>
  <si>
    <t>-</t>
    <phoneticPr fontId="2"/>
  </si>
  <si>
    <t>-</t>
    <phoneticPr fontId="2"/>
  </si>
  <si>
    <t>-</t>
    <phoneticPr fontId="2"/>
  </si>
  <si>
    <t>-</t>
    <phoneticPr fontId="2"/>
  </si>
  <si>
    <t>-</t>
    <phoneticPr fontId="2"/>
  </si>
  <si>
    <t>-</t>
    <phoneticPr fontId="2"/>
  </si>
  <si>
    <t>-</t>
    <phoneticPr fontId="2"/>
  </si>
  <si>
    <t>-</t>
    <phoneticPr fontId="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</si>
  <si>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10"/>
  </si>
  <si>
    <t>大分県市町村会館管理組合</t>
    <rPh sb="0" eb="3">
      <t>オオイタケン</t>
    </rPh>
    <rPh sb="3" eb="6">
      <t>シチョウソン</t>
    </rPh>
    <rPh sb="6" eb="8">
      <t>カイカン</t>
    </rPh>
    <rPh sb="8" eb="10">
      <t>カンリ</t>
    </rPh>
    <rPh sb="10" eb="12">
      <t>クミアイ</t>
    </rPh>
    <phoneticPr fontId="10"/>
  </si>
  <si>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10"/>
  </si>
  <si>
    <t>大分県後期高齢者医療広域連合（後期高齢者医療特別会計）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0"/>
  </si>
  <si>
    <t>-</t>
    <phoneticPr fontId="2"/>
  </si>
  <si>
    <t>-</t>
    <phoneticPr fontId="2"/>
  </si>
  <si>
    <t>基金から133百万円繰入</t>
    <phoneticPr fontId="2"/>
  </si>
  <si>
    <t>-</t>
    <phoneticPr fontId="2"/>
  </si>
  <si>
    <t>中津市土地開発公社</t>
    <rPh sb="0" eb="3">
      <t>ナカツシ</t>
    </rPh>
    <rPh sb="3" eb="5">
      <t>トチ</t>
    </rPh>
    <rPh sb="5" eb="7">
      <t>カイハツ</t>
    </rPh>
    <rPh sb="7" eb="9">
      <t>コウシャ</t>
    </rPh>
    <phoneticPr fontId="10"/>
  </si>
  <si>
    <t>(有)はばたき</t>
    <rPh sb="0" eb="3">
      <t>ユウ</t>
    </rPh>
    <phoneticPr fontId="10"/>
  </si>
  <si>
    <t>(社)農業公社やまくに</t>
    <rPh sb="1" eb="2">
      <t>シャ</t>
    </rPh>
    <rPh sb="3" eb="5">
      <t>ノウギョウ</t>
    </rPh>
    <rPh sb="5" eb="7">
      <t>コウシャ</t>
    </rPh>
    <phoneticPr fontId="10"/>
  </si>
  <si>
    <t>なかつ情報通信開発センター（株）</t>
    <rPh sb="3" eb="5">
      <t>ジョウホウ</t>
    </rPh>
    <rPh sb="5" eb="7">
      <t>ツウシン</t>
    </rPh>
    <rPh sb="7" eb="9">
      <t>カイハツ</t>
    </rPh>
    <rPh sb="13" eb="16">
      <t>カブ</t>
    </rPh>
    <phoneticPr fontId="10"/>
  </si>
  <si>
    <t>（株）道の駅なかつ</t>
    <rPh sb="0" eb="3">
      <t>カブ</t>
    </rPh>
    <rPh sb="3" eb="4">
      <t>ミチ</t>
    </rPh>
    <rPh sb="5" eb="6">
      <t>エキ</t>
    </rPh>
    <phoneticPr fontId="10"/>
  </si>
  <si>
    <t>（株）農業生産法人やまくに</t>
    <rPh sb="0" eb="3">
      <t>カブ</t>
    </rPh>
    <rPh sb="3" eb="5">
      <t>ノウギョウ</t>
    </rPh>
    <rPh sb="5" eb="7">
      <t>セイサン</t>
    </rPh>
    <rPh sb="7" eb="9">
      <t>ホウジン</t>
    </rPh>
    <phoneticPr fontId="10"/>
  </si>
  <si>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</si>
  <si>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</si>
  <si>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</si>
  <si>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</si>
  <si>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</si>
  <si>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</si>
  <si>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</si>
  <si>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</si>
  <si>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</si>
  <si>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</si>
  <si>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</si>
  <si>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公共施設等整備基金</t>
    <rPh sb="0" eb="2">
      <t>コウキョウ</t>
    </rPh>
    <rPh sb="2" eb="4">
      <t>シセツ</t>
    </rPh>
    <rPh sb="4" eb="5">
      <t>トウ</t>
    </rPh>
    <rPh sb="5" eb="7">
      <t>セイビ</t>
    </rPh>
    <rPh sb="7" eb="9">
      <t>キキン</t>
    </rPh>
    <phoneticPr fontId="5"/>
  </si>
  <si>
    <t>福祉振興基金</t>
    <rPh sb="0" eb="2">
      <t>フクシ</t>
    </rPh>
    <rPh sb="2" eb="4">
      <t>シンコウ</t>
    </rPh>
    <rPh sb="4" eb="6">
      <t>キキン</t>
    </rPh>
    <phoneticPr fontId="2"/>
  </si>
  <si>
    <t>地域振興基金</t>
    <rPh sb="0" eb="2">
      <t>チイキ</t>
    </rPh>
    <rPh sb="2" eb="4">
      <t>シンコウ</t>
    </rPh>
    <rPh sb="4" eb="6">
      <t>キキン</t>
    </rPh>
    <phoneticPr fontId="2"/>
  </si>
  <si>
    <t>脱炭素社会推進基金</t>
    <rPh sb="0" eb="1">
      <t>ダツ</t>
    </rPh>
    <rPh sb="1" eb="3">
      <t>タンソ</t>
    </rPh>
    <rPh sb="3" eb="5">
      <t>シャカイ</t>
    </rPh>
    <rPh sb="5" eb="7">
      <t>スイシン</t>
    </rPh>
    <rPh sb="7" eb="9">
      <t>キキン</t>
    </rPh>
    <phoneticPr fontId="2"/>
  </si>
  <si>
    <t>職員退職手当基金</t>
    <rPh sb="0" eb="2">
      <t>ショクイン</t>
    </rPh>
    <rPh sb="2" eb="4">
      <t>タイショク</t>
    </rPh>
    <rPh sb="4" eb="6">
      <t>テアテ</t>
    </rPh>
    <rPh sb="6" eb="8">
      <t>キキン</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</si>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</sst>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70166</c:v>
                </c:pt>
                <c:pt idx="1">
                  <c:v>70329</c:v>
                </c:pt>
                <c:pt idx="2">
                  <c:v>54225</c:v>
                </c:pt>
                <c:pt idx="3">
                  <c:v>54016</c:v>
                </c:pt>
                <c:pt idx="4">
                  <c:v>52786</c:v>
                </c:pt>
              </c:numCache>
            </c:numRef>
          </c:val>
          <c:smooth val="0"/>
          <c:extLst>
            <c:ext xmlns:c16="http://schemas.microsoft.com/office/drawing/2014/chart" uri="{C3380CC4-5D6E-409C-BE32-E72D297353CC}">
              <c16:uniqueId val="{00000000-6EE1-4B51-A3A3-4DDE8D7A23C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58930</c:v>
                </c:pt>
                <c:pt idx="1">
                  <c:v>60894</c:v>
                </c:pt>
                <c:pt idx="2">
                  <c:v>63094</c:v>
                </c:pt>
                <c:pt idx="3">
                  <c:v>59038</c:v>
                </c:pt>
                <c:pt idx="4">
                  <c:v>49103</c:v>
                </c:pt>
              </c:numCache>
            </c:numRef>
          </c:val>
          <c:smooth val="0"/>
          <c:extLst>
            <c:ext xmlns:c16="http://schemas.microsoft.com/office/drawing/2014/chart" uri="{C3380CC4-5D6E-409C-BE32-E72D297353CC}">
              <c16:uniqueId val="{00000001-6EE1-4B51-A3A3-4DDE8D7A23C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5.18</c:v>
                </c:pt>
                <c:pt idx="1">
                  <c:v>5.0999999999999996</c:v>
                </c:pt>
                <c:pt idx="2">
                  <c:v>10.39</c:v>
                </c:pt>
                <c:pt idx="3">
                  <c:v>7.38</c:v>
                </c:pt>
                <c:pt idx="4">
                  <c:v>5.37</c:v>
                </c:pt>
              </c:numCache>
            </c:numRef>
          </c:val>
          <c:extLst>
            <c:ext xmlns:c16="http://schemas.microsoft.com/office/drawing/2014/chart" uri="{C3380CC4-5D6E-409C-BE32-E72D297353CC}">
              <c16:uniqueId val="{00000000-F513-4024-8979-E80054A47AE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14.92</c:v>
                </c:pt>
                <c:pt idx="1">
                  <c:v>13.29</c:v>
                </c:pt>
                <c:pt idx="2">
                  <c:v>14.62</c:v>
                </c:pt>
                <c:pt idx="3">
                  <c:v>18.93</c:v>
                </c:pt>
                <c:pt idx="4">
                  <c:v>20.350000000000001</c:v>
                </c:pt>
              </c:numCache>
            </c:numRef>
          </c:val>
          <c:extLst>
            <c:ext xmlns:c16="http://schemas.microsoft.com/office/drawing/2014/chart" uri="{C3380CC4-5D6E-409C-BE32-E72D297353CC}">
              <c16:uniqueId val="{00000001-F513-4024-8979-E80054A47AE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-5.37</c:v>
                </c:pt>
                <c:pt idx="1">
                  <c:v>-3.96</c:v>
                </c:pt>
                <c:pt idx="2">
                  <c:v>4.4800000000000004</c:v>
                </c:pt>
                <c:pt idx="3">
                  <c:v>-4.83</c:v>
                </c:pt>
                <c:pt idx="4">
                  <c:v>-3.73</c:v>
                </c:pt>
              </c:numCache>
            </c:numRef>
          </c:val>
          <c:smooth val="0"/>
          <c:extLst>
            <c:ext xmlns:c16="http://schemas.microsoft.com/office/drawing/2014/chart" uri="{C3380CC4-5D6E-409C-BE32-E72D297353CC}">
              <c16:uniqueId val="{00000002-F513-4024-8979-E80054A47AE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0.18</c:v>
                </c:pt>
                <c:pt idx="2">
                  <c:v>#N/A</c:v>
                </c:pt>
                <c:pt idx="3">
                  <c:v>0.24</c:v>
                </c:pt>
                <c:pt idx="4">
                  <c:v>#N/A</c:v>
                </c:pt>
                <c:pt idx="5">
                  <c:v>0.16</c:v>
                </c:pt>
                <c:pt idx="6">
                  <c:v>#N/A</c:v>
                </c:pt>
                <c:pt idx="7">
                  <c:v>0.23</c:v>
                </c:pt>
                <c:pt idx="8">
                  <c:v>#N/A</c:v>
                </c:pt>
                <c:pt idx="9">
                  <c:v>0.2</c:v>
                </c:pt>
              </c:numCache>
            </c:numRef>
          </c:val>
          <c:extLst>
            <c:ext xmlns:c16="http://schemas.microsoft.com/office/drawing/2014/chart" uri="{C3380CC4-5D6E-409C-BE32-E72D297353CC}">
              <c16:uniqueId val="{00000000-3F5C-4448-A114-B093C9BE718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#N/A</c:v>
                </c:pt>
                <c:pt idx="7">
                  <c:v>0</c:v>
                </c:pt>
                <c:pt idx="8">
                  <c:v>0</c:v>
                </c:pt>
                <c:pt idx="9">
                  <c:v>0</c:v>
                </c:pt>
              </c:numCache>
            </c:numRef>
          </c:val>
          <c:extLst>
            <c:ext xmlns:c16="http://schemas.microsoft.com/office/drawing/2014/chart" uri="{C3380CC4-5D6E-409C-BE32-E72D297353CC}">
              <c16:uniqueId val="{00000001-3F5C-4448-A114-B093C9BE7187}"/>
            </c:ext>
          </c:extLst>
        </c:ser>
        <c:ser>
          <c:idx val="2"/>
          <c:order val="2"/>
          <c:tx>
            <c:strRef>
              <c:f>データシート!$A$29</c:f>
              <c:strCache>
                <c:ptCount val="1"/>
                <c:pt idx="0">
                  <c:v>下水道事業会計（特定環境保全公共下水道事業）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0.19</c:v>
                </c:pt>
                <c:pt idx="4">
                  <c:v>#N/A</c:v>
                </c:pt>
                <c:pt idx="5">
                  <c:v>0.25</c:v>
                </c:pt>
                <c:pt idx="6">
                  <c:v>#N/A</c:v>
                </c:pt>
                <c:pt idx="7">
                  <c:v>0.24</c:v>
                </c:pt>
                <c:pt idx="8">
                  <c:v>#N/A</c:v>
                </c:pt>
                <c:pt idx="9">
                  <c:v>0.17</c:v>
                </c:pt>
              </c:numCache>
            </c:numRef>
          </c:val>
          <c:extLst>
            <c:ext xmlns:c16="http://schemas.microsoft.com/office/drawing/2014/chart" uri="{C3380CC4-5D6E-409C-BE32-E72D297353CC}">
              <c16:uniqueId val="{00000002-3F5C-4448-A114-B093C9BE7187}"/>
            </c:ext>
          </c:extLst>
        </c:ser>
        <c:ser>
          <c:idx val="3"/>
          <c:order val="3"/>
          <c:tx>
            <c:strRef>
              <c:f>データシート!$A$30</c:f>
              <c:strCache>
                <c:ptCount val="1"/>
                <c:pt idx="0">
                  <c:v>国民健康保険事業特別会計（事業勘定）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2.62</c:v>
                </c:pt>
                <c:pt idx="2">
                  <c:v>#N/A</c:v>
                </c:pt>
                <c:pt idx="3">
                  <c:v>2.7</c:v>
                </c:pt>
                <c:pt idx="4">
                  <c:v>#N/A</c:v>
                </c:pt>
                <c:pt idx="5">
                  <c:v>1.3</c:v>
                </c:pt>
                <c:pt idx="6">
                  <c:v>#N/A</c:v>
                </c:pt>
                <c:pt idx="7">
                  <c:v>1.71</c:v>
                </c:pt>
                <c:pt idx="8">
                  <c:v>#N/A</c:v>
                </c:pt>
                <c:pt idx="9">
                  <c:v>0.21</c:v>
                </c:pt>
              </c:numCache>
            </c:numRef>
          </c:val>
          <c:extLst>
            <c:ext xmlns:c16="http://schemas.microsoft.com/office/drawing/2014/chart" uri="{C3380CC4-5D6E-409C-BE32-E72D297353CC}">
              <c16:uniqueId val="{00000003-3F5C-4448-A114-B093C9BE7187}"/>
            </c:ext>
          </c:extLst>
        </c:ser>
        <c:ser>
          <c:idx val="4"/>
          <c:order val="4"/>
          <c:tx>
            <c:strRef>
              <c:f>データシート!$A$31</c:f>
              <c:strCache>
                <c:ptCount val="1"/>
                <c:pt idx="0">
                  <c:v>介護保険事業特別会計（保険事業勘定）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0.26</c:v>
                </c:pt>
                <c:pt idx="2">
                  <c:v>#N/A</c:v>
                </c:pt>
                <c:pt idx="3">
                  <c:v>0.26</c:v>
                </c:pt>
                <c:pt idx="4">
                  <c:v>#N/A</c:v>
                </c:pt>
                <c:pt idx="5">
                  <c:v>0.7</c:v>
                </c:pt>
                <c:pt idx="6">
                  <c:v>#N/A</c:v>
                </c:pt>
                <c:pt idx="7">
                  <c:v>0.92</c:v>
                </c:pt>
                <c:pt idx="8">
                  <c:v>#N/A</c:v>
                </c:pt>
                <c:pt idx="9">
                  <c:v>0.61</c:v>
                </c:pt>
              </c:numCache>
            </c:numRef>
          </c:val>
          <c:extLst>
            <c:ext xmlns:c16="http://schemas.microsoft.com/office/drawing/2014/chart" uri="{C3380CC4-5D6E-409C-BE32-E72D297353CC}">
              <c16:uniqueId val="{00000004-3F5C-4448-A114-B093C9BE7187}"/>
            </c:ext>
          </c:extLst>
        </c:ser>
        <c:ser>
          <c:idx val="5"/>
          <c:order val="5"/>
          <c:tx>
            <c:strRef>
              <c:f>データシート!$A$32</c:f>
              <c:strCache>
                <c:ptCount val="1"/>
                <c:pt idx="0">
                  <c:v>下水道事業会計（公共下水道事業）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0.64</c:v>
                </c:pt>
                <c:pt idx="2">
                  <c:v>#N/A</c:v>
                </c:pt>
                <c:pt idx="3">
                  <c:v>2.2799999999999998</c:v>
                </c:pt>
                <c:pt idx="4">
                  <c:v>#N/A</c:v>
                </c:pt>
                <c:pt idx="5">
                  <c:v>2.98</c:v>
                </c:pt>
                <c:pt idx="6">
                  <c:v>#N/A</c:v>
                </c:pt>
                <c:pt idx="7">
                  <c:v>2.74</c:v>
                </c:pt>
                <c:pt idx="8">
                  <c:v>#N/A</c:v>
                </c:pt>
                <c:pt idx="9">
                  <c:v>2.95</c:v>
                </c:pt>
              </c:numCache>
            </c:numRef>
          </c:val>
          <c:extLst>
            <c:ext xmlns:c16="http://schemas.microsoft.com/office/drawing/2014/chart" uri="{C3380CC4-5D6E-409C-BE32-E72D297353CC}">
              <c16:uniqueId val="{00000005-3F5C-4448-A114-B093C9BE7187}"/>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5.1100000000000003</c:v>
                </c:pt>
                <c:pt idx="2">
                  <c:v>#N/A</c:v>
                </c:pt>
                <c:pt idx="3">
                  <c:v>5.01</c:v>
                </c:pt>
                <c:pt idx="4">
                  <c:v>#N/A</c:v>
                </c:pt>
                <c:pt idx="5">
                  <c:v>10.36</c:v>
                </c:pt>
                <c:pt idx="6">
                  <c:v>#N/A</c:v>
                </c:pt>
                <c:pt idx="7">
                  <c:v>7.19</c:v>
                </c:pt>
                <c:pt idx="8">
                  <c:v>#N/A</c:v>
                </c:pt>
                <c:pt idx="9">
                  <c:v>5.34</c:v>
                </c:pt>
              </c:numCache>
            </c:numRef>
          </c:val>
          <c:extLst>
            <c:ext xmlns:c16="http://schemas.microsoft.com/office/drawing/2014/chart" uri="{C3380CC4-5D6E-409C-BE32-E72D297353CC}">
              <c16:uniqueId val="{00000006-3F5C-4448-A114-B093C9BE7187}"/>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6.26</c:v>
                </c:pt>
                <c:pt idx="2">
                  <c:v>#N/A</c:v>
                </c:pt>
                <c:pt idx="3">
                  <c:v>5.5</c:v>
                </c:pt>
                <c:pt idx="4">
                  <c:v>#N/A</c:v>
                </c:pt>
                <c:pt idx="5">
                  <c:v>5.68</c:v>
                </c:pt>
                <c:pt idx="6">
                  <c:v>#N/A</c:v>
                </c:pt>
                <c:pt idx="7">
                  <c:v>6.87</c:v>
                </c:pt>
                <c:pt idx="8">
                  <c:v>#N/A</c:v>
                </c:pt>
                <c:pt idx="9">
                  <c:v>8.2200000000000006</c:v>
                </c:pt>
              </c:numCache>
            </c:numRef>
          </c:val>
          <c:extLst>
            <c:ext xmlns:c16="http://schemas.microsoft.com/office/drawing/2014/chart" uri="{C3380CC4-5D6E-409C-BE32-E72D297353CC}">
              <c16:uniqueId val="{00000007-3F5C-4448-A114-B093C9BE7187}"/>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16.95</c:v>
                </c:pt>
                <c:pt idx="2">
                  <c:v>#N/A</c:v>
                </c:pt>
                <c:pt idx="3">
                  <c:v>18.12</c:v>
                </c:pt>
                <c:pt idx="4">
                  <c:v>#N/A</c:v>
                </c:pt>
                <c:pt idx="5">
                  <c:v>9.15</c:v>
                </c:pt>
                <c:pt idx="6">
                  <c:v>#N/A</c:v>
                </c:pt>
                <c:pt idx="7">
                  <c:v>10.51</c:v>
                </c:pt>
                <c:pt idx="8">
                  <c:v>#N/A</c:v>
                </c:pt>
                <c:pt idx="9">
                  <c:v>8.5399999999999991</c:v>
                </c:pt>
              </c:numCache>
            </c:numRef>
          </c:val>
          <c:extLst>
            <c:ext xmlns:c16="http://schemas.microsoft.com/office/drawing/2014/chart" uri="{C3380CC4-5D6E-409C-BE32-E72D297353CC}">
              <c16:uniqueId val="{00000008-3F5C-4448-A114-B093C9BE7187}"/>
            </c:ext>
          </c:extLst>
        </c:ser>
        <c:ser>
          <c:idx val="9"/>
          <c:order val="9"/>
          <c:tx>
            <c:strRef>
              <c:f>データシート!$A$36</c:f>
              <c:strCache>
                <c:ptCount val="1"/>
                <c:pt idx="0">
                  <c:v>診療所事業会計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0.06</c:v>
                </c:pt>
                <c:pt idx="2">
                  <c:v>#N/A</c:v>
                </c:pt>
                <c:pt idx="3">
                  <c:v>0.01</c:v>
                </c:pt>
                <c:pt idx="4">
                  <c:v>0.01</c:v>
                </c:pt>
                <c:pt idx="5">
                  <c:v>#N/A</c:v>
                </c:pt>
                <c:pt idx="6">
                  <c:v>0.01</c:v>
                </c:pt>
                <c:pt idx="7">
                  <c:v>#N/A</c:v>
                </c:pt>
                <c:pt idx="8">
                  <c:v>0.01</c:v>
                </c:pt>
                <c:pt idx="9">
                  <c:v>#N/A</c:v>
                </c:pt>
              </c:numCache>
            </c:numRef>
          </c:val>
          <c:extLst>
            <c:ext xmlns:c16="http://schemas.microsoft.com/office/drawing/2014/chart" uri="{C3380CC4-5D6E-409C-BE32-E72D297353CC}">
              <c16:uniqueId val="{00000009-3F5C-4448-A114-B093C9BE718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5155</c:v>
                </c:pt>
                <c:pt idx="5">
                  <c:v>5003</c:v>
                </c:pt>
                <c:pt idx="8">
                  <c:v>4885</c:v>
                </c:pt>
                <c:pt idx="11">
                  <c:v>4679</c:v>
                </c:pt>
                <c:pt idx="14">
                  <c:v>4500</c:v>
                </c:pt>
              </c:numCache>
            </c:numRef>
          </c:val>
          <c:extLst>
            <c:ext xmlns:c16="http://schemas.microsoft.com/office/drawing/2014/chart" uri="{C3380CC4-5D6E-409C-BE32-E72D297353CC}">
              <c16:uniqueId val="{00000000-59B7-408B-967C-44FB0B9ABD7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9B7-408B-967C-44FB0B9ABD7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9B7-408B-967C-44FB0B9ABD7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9B7-408B-967C-44FB0B9ABD7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1204</c:v>
                </c:pt>
                <c:pt idx="3">
                  <c:v>1154</c:v>
                </c:pt>
                <c:pt idx="6">
                  <c:v>1104</c:v>
                </c:pt>
                <c:pt idx="9">
                  <c:v>1063</c:v>
                </c:pt>
                <c:pt idx="12">
                  <c:v>1137</c:v>
                </c:pt>
              </c:numCache>
            </c:numRef>
          </c:val>
          <c:extLst>
            <c:ext xmlns:c16="http://schemas.microsoft.com/office/drawing/2014/chart" uri="{C3380CC4-5D6E-409C-BE32-E72D297353CC}">
              <c16:uniqueId val="{00000004-59B7-408B-967C-44FB0B9ABD7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9B7-408B-967C-44FB0B9ABD7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9B7-408B-967C-44FB0B9ABD7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5201</c:v>
                </c:pt>
                <c:pt idx="3">
                  <c:v>5034</c:v>
                </c:pt>
                <c:pt idx="6">
                  <c:v>4841</c:v>
                </c:pt>
                <c:pt idx="9">
                  <c:v>4717</c:v>
                </c:pt>
                <c:pt idx="12">
                  <c:v>4543</c:v>
                </c:pt>
              </c:numCache>
            </c:numRef>
          </c:val>
          <c:extLst>
            <c:ext xmlns:c16="http://schemas.microsoft.com/office/drawing/2014/chart" uri="{C3380CC4-5D6E-409C-BE32-E72D297353CC}">
              <c16:uniqueId val="{00000007-59B7-408B-967C-44FB0B9ABD7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1250</c:v>
                </c:pt>
                <c:pt idx="2">
                  <c:v>#N/A</c:v>
                </c:pt>
                <c:pt idx="3">
                  <c:v>#N/A</c:v>
                </c:pt>
                <c:pt idx="4">
                  <c:v>1185</c:v>
                </c:pt>
                <c:pt idx="5">
                  <c:v>#N/A</c:v>
                </c:pt>
                <c:pt idx="6">
                  <c:v>#N/A</c:v>
                </c:pt>
                <c:pt idx="7">
                  <c:v>1060</c:v>
                </c:pt>
                <c:pt idx="8">
                  <c:v>#N/A</c:v>
                </c:pt>
                <c:pt idx="9">
                  <c:v>#N/A</c:v>
                </c:pt>
                <c:pt idx="10">
                  <c:v>1101</c:v>
                </c:pt>
                <c:pt idx="11">
                  <c:v>#N/A</c:v>
                </c:pt>
                <c:pt idx="12">
                  <c:v>#N/A</c:v>
                </c:pt>
                <c:pt idx="13">
                  <c:v>1180</c:v>
                </c:pt>
                <c:pt idx="14">
                  <c:v>#N/A</c:v>
                </c:pt>
              </c:numCache>
            </c:numRef>
          </c:val>
          <c:smooth val="0"/>
          <c:extLst>
            <c:ext xmlns:c16="http://schemas.microsoft.com/office/drawing/2014/chart" uri="{C3380CC4-5D6E-409C-BE32-E72D297353CC}">
              <c16:uniqueId val="{00000008-59B7-408B-967C-44FB0B9ABD7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38782</c:v>
                </c:pt>
                <c:pt idx="5">
                  <c:v>37614</c:v>
                </c:pt>
                <c:pt idx="8">
                  <c:v>36361</c:v>
                </c:pt>
                <c:pt idx="11">
                  <c:v>34276</c:v>
                </c:pt>
                <c:pt idx="14">
                  <c:v>33049</c:v>
                </c:pt>
              </c:numCache>
            </c:numRef>
          </c:val>
          <c:extLst>
            <c:ext xmlns:c16="http://schemas.microsoft.com/office/drawing/2014/chart" uri="{C3380CC4-5D6E-409C-BE32-E72D297353CC}">
              <c16:uniqueId val="{00000000-76F6-47D5-A3A1-A3D4DE08822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5653</c:v>
                </c:pt>
                <c:pt idx="5">
                  <c:v>5773</c:v>
                </c:pt>
                <c:pt idx="8">
                  <c:v>5478</c:v>
                </c:pt>
                <c:pt idx="11">
                  <c:v>5641</c:v>
                </c:pt>
                <c:pt idx="14">
                  <c:v>6142</c:v>
                </c:pt>
              </c:numCache>
            </c:numRef>
          </c:val>
          <c:extLst>
            <c:ext xmlns:c16="http://schemas.microsoft.com/office/drawing/2014/chart" uri="{C3380CC4-5D6E-409C-BE32-E72D297353CC}">
              <c16:uniqueId val="{00000001-76F6-47D5-A3A1-A3D4DE08822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8451</c:v>
                </c:pt>
                <c:pt idx="5">
                  <c:v>8319</c:v>
                </c:pt>
                <c:pt idx="8">
                  <c:v>9711</c:v>
                </c:pt>
                <c:pt idx="11">
                  <c:v>11175</c:v>
                </c:pt>
                <c:pt idx="14">
                  <c:v>11478</c:v>
                </c:pt>
              </c:numCache>
            </c:numRef>
          </c:val>
          <c:extLst>
            <c:ext xmlns:c16="http://schemas.microsoft.com/office/drawing/2014/chart" uri="{C3380CC4-5D6E-409C-BE32-E72D297353CC}">
              <c16:uniqueId val="{00000002-76F6-47D5-A3A1-A3D4DE08822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6F6-47D5-A3A1-A3D4DE08822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6F6-47D5-A3A1-A3D4DE08822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246</c:v>
                </c:pt>
                <c:pt idx="3">
                  <c:v>239</c:v>
                </c:pt>
                <c:pt idx="6">
                  <c:v>272</c:v>
                </c:pt>
                <c:pt idx="9">
                  <c:v>82</c:v>
                </c:pt>
                <c:pt idx="12">
                  <c:v>198</c:v>
                </c:pt>
              </c:numCache>
            </c:numRef>
          </c:val>
          <c:extLst>
            <c:ext xmlns:c16="http://schemas.microsoft.com/office/drawing/2014/chart" uri="{C3380CC4-5D6E-409C-BE32-E72D297353CC}">
              <c16:uniqueId val="{00000005-76F6-47D5-A3A1-A3D4DE08822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5340</c:v>
                </c:pt>
                <c:pt idx="3">
                  <c:v>5183</c:v>
                </c:pt>
                <c:pt idx="6">
                  <c:v>5048</c:v>
                </c:pt>
                <c:pt idx="9">
                  <c:v>5022</c:v>
                </c:pt>
                <c:pt idx="12">
                  <c:v>5012</c:v>
                </c:pt>
              </c:numCache>
            </c:numRef>
          </c:val>
          <c:extLst>
            <c:ext xmlns:c16="http://schemas.microsoft.com/office/drawing/2014/chart" uri="{C3380CC4-5D6E-409C-BE32-E72D297353CC}">
              <c16:uniqueId val="{00000006-76F6-47D5-A3A1-A3D4DE08822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76F6-47D5-A3A1-A3D4DE08822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13677</c:v>
                </c:pt>
                <c:pt idx="3">
                  <c:v>13677</c:v>
                </c:pt>
                <c:pt idx="6">
                  <c:v>13737</c:v>
                </c:pt>
                <c:pt idx="9">
                  <c:v>13524</c:v>
                </c:pt>
                <c:pt idx="12">
                  <c:v>14403</c:v>
                </c:pt>
              </c:numCache>
            </c:numRef>
          </c:val>
          <c:extLst>
            <c:ext xmlns:c16="http://schemas.microsoft.com/office/drawing/2014/chart" uri="{C3380CC4-5D6E-409C-BE32-E72D297353CC}">
              <c16:uniqueId val="{00000008-76F6-47D5-A3A1-A3D4DE08822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393</c:v>
                </c:pt>
                <c:pt idx="3">
                  <c:v>394</c:v>
                </c:pt>
                <c:pt idx="6">
                  <c:v>395</c:v>
                </c:pt>
                <c:pt idx="9">
                  <c:v>396</c:v>
                </c:pt>
                <c:pt idx="12">
                  <c:v>397</c:v>
                </c:pt>
              </c:numCache>
            </c:numRef>
          </c:val>
          <c:extLst>
            <c:ext xmlns:c16="http://schemas.microsoft.com/office/drawing/2014/chart" uri="{C3380CC4-5D6E-409C-BE32-E72D297353CC}">
              <c16:uniqueId val="{00000009-76F6-47D5-A3A1-A3D4DE08822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40751</c:v>
                </c:pt>
                <c:pt idx="3">
                  <c:v>40312</c:v>
                </c:pt>
                <c:pt idx="6">
                  <c:v>39743</c:v>
                </c:pt>
                <c:pt idx="9">
                  <c:v>38695</c:v>
                </c:pt>
                <c:pt idx="12">
                  <c:v>37342</c:v>
                </c:pt>
              </c:numCache>
            </c:numRef>
          </c:val>
          <c:extLst>
            <c:ext xmlns:c16="http://schemas.microsoft.com/office/drawing/2014/chart" uri="{C3380CC4-5D6E-409C-BE32-E72D297353CC}">
              <c16:uniqueId val="{0000000A-76F6-47D5-A3A1-A3D4DE08822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7520</c:v>
                </c:pt>
                <c:pt idx="2">
                  <c:v>#N/A</c:v>
                </c:pt>
                <c:pt idx="3">
                  <c:v>#N/A</c:v>
                </c:pt>
                <c:pt idx="4">
                  <c:v>8098</c:v>
                </c:pt>
                <c:pt idx="5">
                  <c:v>#N/A</c:v>
                </c:pt>
                <c:pt idx="6">
                  <c:v>#N/A</c:v>
                </c:pt>
                <c:pt idx="7">
                  <c:v>7647</c:v>
                </c:pt>
                <c:pt idx="8">
                  <c:v>#N/A</c:v>
                </c:pt>
                <c:pt idx="9">
                  <c:v>#N/A</c:v>
                </c:pt>
                <c:pt idx="10">
                  <c:v>6627</c:v>
                </c:pt>
                <c:pt idx="11">
                  <c:v>#N/A</c:v>
                </c:pt>
                <c:pt idx="12">
                  <c:v>#N/A</c:v>
                </c:pt>
                <c:pt idx="13">
                  <c:v>6683</c:v>
                </c:pt>
                <c:pt idx="14">
                  <c:v>#N/A</c:v>
                </c:pt>
              </c:numCache>
            </c:numRef>
          </c:val>
          <c:smooth val="0"/>
          <c:extLst>
            <c:ext xmlns:c16="http://schemas.microsoft.com/office/drawing/2014/chart" uri="{C3380CC4-5D6E-409C-BE32-E72D297353CC}">
              <c16:uniqueId val="{0000000B-76F6-47D5-A3A1-A3D4DE08822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3609</c:v>
                </c:pt>
                <c:pt idx="1">
                  <c:v>4543</c:v>
                </c:pt>
                <c:pt idx="2">
                  <c:v>4884</c:v>
                </c:pt>
              </c:numCache>
            </c:numRef>
          </c:val>
          <c:extLst>
            <c:ext xmlns:c16="http://schemas.microsoft.com/office/drawing/2014/chart" uri="{C3380CC4-5D6E-409C-BE32-E72D297353CC}">
              <c16:uniqueId val="{00000000-CA65-43D7-BD63-5E03B25B08C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1071</c:v>
                </c:pt>
                <c:pt idx="1">
                  <c:v>1071</c:v>
                </c:pt>
                <c:pt idx="2">
                  <c:v>1031</c:v>
                </c:pt>
              </c:numCache>
            </c:numRef>
          </c:val>
          <c:extLst>
            <c:ext xmlns:c16="http://schemas.microsoft.com/office/drawing/2014/chart" uri="{C3380CC4-5D6E-409C-BE32-E72D297353CC}">
              <c16:uniqueId val="{00000001-CA65-43D7-BD63-5E03B25B08C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4607</c:v>
                </c:pt>
                <c:pt idx="1">
                  <c:v>4565</c:v>
                </c:pt>
                <c:pt idx="2">
                  <c:v>4267</c:v>
                </c:pt>
              </c:numCache>
            </c:numRef>
          </c:val>
          <c:extLst>
            <c:ext xmlns:c16="http://schemas.microsoft.com/office/drawing/2014/chart" uri="{C3380CC4-5D6E-409C-BE32-E72D297353CC}">
              <c16:uniqueId val="{00000002-CA65-43D7-BD63-5E03B25B08C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大分県中津市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82,221
79,854
491.44
48,155,680
46,251,435
1,288,146
23,995,071
37,342,394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財政力指数は、分子の基準財政収入額が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336,900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千円の増、分母の基準財政需要額が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112,740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千円の増となり、前年度と同数になっている。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今後も「中津市行政サービス高度化プラン</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」及び「公共施設等総合管理計画」に基づき、さらなる自主財源の確保や財政基盤の強化を図る。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33867</xdr:rowOff>
    </xdr:to>
    <xdr:cxnSp macro="">
      <xdr:nvCxnSpPr>
        <xdr:cNvPr id="64" name="直線コネクタ 63"/>
        <xdr:cNvCxnSpPr/>
      </xdr:nvCxnSpPr>
      <xdr:spPr>
        <a:xfrm flipV="1">
          <a:off x="4953000" y="6395155"/>
          <a:ext cx="0" cy="1353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135467</xdr:rowOff>
    </xdr:to>
    <xdr:cxnSp macro="">
      <xdr:nvCxnSpPr>
        <xdr:cNvPr id="69" name="直線コネクタ 68"/>
        <xdr:cNvCxnSpPr/>
      </xdr:nvCxnSpPr>
      <xdr:spPr>
        <a:xfrm>
          <a:off x="4114800" y="75078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17938</xdr:rowOff>
    </xdr:from>
    <xdr:ext cx="762000" cy="259045"/>
    <xdr:sp macro="" textlink="">
      <xdr:nvSpPr>
        <xdr:cNvPr id="70" name="財政力平均値テキスト"/>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135467</xdr:rowOff>
    </xdr:to>
    <xdr:cxnSp macro="">
      <xdr:nvCxnSpPr>
        <xdr:cNvPr id="72" name="直線コネクタ 71"/>
        <xdr:cNvCxnSpPr/>
      </xdr:nvCxnSpPr>
      <xdr:spPr>
        <a:xfrm>
          <a:off x="3225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99782</xdr:rowOff>
    </xdr:from>
    <xdr:ext cx="736600" cy="259045"/>
    <xdr:sp macro="" textlink="">
      <xdr:nvSpPr>
        <xdr:cNvPr id="74" name="テキスト ボックス 73"/>
        <xdr:cNvSpPr txBox="1"/>
      </xdr:nvSpPr>
      <xdr:spPr>
        <a:xfrm>
          <a:off x="3733800" y="695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135467</xdr:rowOff>
    </xdr:to>
    <xdr:cxnSp macro="">
      <xdr:nvCxnSpPr>
        <xdr:cNvPr id="75" name="直線コネクタ 74"/>
        <xdr:cNvCxnSpPr/>
      </xdr:nvCxnSpPr>
      <xdr:spPr>
        <a:xfrm>
          <a:off x="2336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6" name="フローチャート: 判断 75"/>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7" name="テキスト ボックス 76"/>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135467</xdr:rowOff>
    </xdr:to>
    <xdr:cxnSp macro="">
      <xdr:nvCxnSpPr>
        <xdr:cNvPr id="78" name="直線コネクタ 77"/>
        <xdr:cNvCxnSpPr/>
      </xdr:nvCxnSpPr>
      <xdr:spPr>
        <a:xfrm>
          <a:off x="1447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57855</xdr:rowOff>
    </xdr:from>
    <xdr:to>
      <xdr:col>11</xdr:col>
      <xdr:colOff>82550</xdr:colOff>
      <xdr:row>43</xdr:row>
      <xdr:rowOff>159455</xdr:rowOff>
    </xdr:to>
    <xdr:sp macro="" textlink="">
      <xdr:nvSpPr>
        <xdr:cNvPr id="79" name="フローチャート: 判断 78"/>
        <xdr:cNvSpPr/>
      </xdr:nvSpPr>
      <xdr:spPr>
        <a:xfrm>
          <a:off x="22860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169632</xdr:rowOff>
    </xdr:from>
    <xdr:ext cx="762000" cy="259045"/>
    <xdr:sp macro="" textlink="">
      <xdr:nvSpPr>
        <xdr:cNvPr id="80" name="テキスト ボックス 79"/>
        <xdr:cNvSpPr txBox="1"/>
      </xdr:nvSpPr>
      <xdr:spPr>
        <a:xfrm>
          <a:off x="1955800" y="719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71261</xdr:rowOff>
    </xdr:from>
    <xdr:to>
      <xdr:col>7</xdr:col>
      <xdr:colOff>31750</xdr:colOff>
      <xdr:row>44</xdr:row>
      <xdr:rowOff>1411</xdr:rowOff>
    </xdr:to>
    <xdr:sp macro="" textlink="">
      <xdr:nvSpPr>
        <xdr:cNvPr id="81" name="フローチャート: 判断 80"/>
        <xdr:cNvSpPr/>
      </xdr:nvSpPr>
      <xdr:spPr>
        <a:xfrm>
          <a:off x="1397000" y="744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11588</xdr:rowOff>
    </xdr:from>
    <xdr:ext cx="762000" cy="259045"/>
    <xdr:sp macro="" textlink="">
      <xdr:nvSpPr>
        <xdr:cNvPr id="82" name="テキスト ボックス 81"/>
        <xdr:cNvSpPr txBox="1"/>
      </xdr:nvSpPr>
      <xdr:spPr>
        <a:xfrm>
          <a:off x="1066800" y="721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88" name="楕円 87"/>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56744</xdr:rowOff>
    </xdr:from>
    <xdr:ext cx="762000" cy="259045"/>
    <xdr:sp macro="" textlink="">
      <xdr:nvSpPr>
        <xdr:cNvPr id="89" name="財政力該当値テキスト"/>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90" name="楕円 89"/>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1" name="テキスト ボックス 90"/>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2" name="楕円 91"/>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3" name="テキスト ボックス 92"/>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4" name="楕円 93"/>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5" name="テキスト ボックス 94"/>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6" name="楕円 95"/>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7" name="テキスト ボックス 96"/>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歳入経常一般財源は、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を主な要因として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356,402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となった。歳出経常一般財源は、扶助費や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の増を主な要因として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171,442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千円の増となった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が、歳入計上一般財源の増が上回ったため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依然として類似団体を上回る数値で推移しており、今後も「中津市行政サービス高度化プラン</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」に基づき、さらなる自主財源の確保及び経常経費の削減を図る。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163322</xdr:rowOff>
    </xdr:from>
    <xdr:to>
      <xdr:col>23</xdr:col>
      <xdr:colOff>133350</xdr:colOff>
      <xdr:row>67</xdr:row>
      <xdr:rowOff>31750</xdr:rowOff>
    </xdr:to>
    <xdr:cxnSp macro="">
      <xdr:nvCxnSpPr>
        <xdr:cNvPr id="125" name="直線コネクタ 124"/>
        <xdr:cNvCxnSpPr/>
      </xdr:nvCxnSpPr>
      <xdr:spPr>
        <a:xfrm flipV="1">
          <a:off x="4953000" y="9935972"/>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6" name="財政構造の弾力性最小値テキスト"/>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78249</xdr:rowOff>
    </xdr:from>
    <xdr:ext cx="762000" cy="259045"/>
    <xdr:sp macro="" textlink="">
      <xdr:nvSpPr>
        <xdr:cNvPr id="128" name="財政構造の弾力性最大値テキスト"/>
        <xdr:cNvSpPr txBox="1"/>
      </xdr:nvSpPr>
      <xdr:spPr>
        <a:xfrm>
          <a:off x="5041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163322</xdr:rowOff>
    </xdr:from>
    <xdr:to>
      <xdr:col>24</xdr:col>
      <xdr:colOff>12700</xdr:colOff>
      <xdr:row>57</xdr:row>
      <xdr:rowOff>163322</xdr:rowOff>
    </xdr:to>
    <xdr:cxnSp macro="">
      <xdr:nvCxnSpPr>
        <xdr:cNvPr id="129" name="直線コネクタ 128"/>
        <xdr:cNvCxnSpPr/>
      </xdr:nvCxnSpPr>
      <xdr:spPr>
        <a:xfrm>
          <a:off x="4864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119126</xdr:rowOff>
    </xdr:from>
    <xdr:to>
      <xdr:col>23</xdr:col>
      <xdr:colOff>133350</xdr:colOff>
      <xdr:row>64</xdr:row>
      <xdr:rowOff>15240</xdr:rowOff>
    </xdr:to>
    <xdr:cxnSp macro="">
      <xdr:nvCxnSpPr>
        <xdr:cNvPr id="130" name="直線コネクタ 129"/>
        <xdr:cNvCxnSpPr/>
      </xdr:nvCxnSpPr>
      <xdr:spPr>
        <a:xfrm flipV="1">
          <a:off x="4114800" y="10920476"/>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111523</xdr:rowOff>
    </xdr:from>
    <xdr:ext cx="762000" cy="259045"/>
    <xdr:sp macro="" textlink="">
      <xdr:nvSpPr>
        <xdr:cNvPr id="131" name="財政構造の弾力性平均値テキスト"/>
        <xdr:cNvSpPr txBox="1"/>
      </xdr:nvSpPr>
      <xdr:spPr>
        <a:xfrm>
          <a:off x="5041900" y="1056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66294</xdr:rowOff>
    </xdr:from>
    <xdr:to>
      <xdr:col>19</xdr:col>
      <xdr:colOff>133350</xdr:colOff>
      <xdr:row>64</xdr:row>
      <xdr:rowOff>15240</xdr:rowOff>
    </xdr:to>
    <xdr:cxnSp macro="">
      <xdr:nvCxnSpPr>
        <xdr:cNvPr id="133" name="直線コネクタ 132"/>
        <xdr:cNvCxnSpPr/>
      </xdr:nvCxnSpPr>
      <xdr:spPr>
        <a:xfrm>
          <a:off x="3225800" y="10524744"/>
          <a:ext cx="889000" cy="46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140970</xdr:rowOff>
    </xdr:from>
    <xdr:to>
      <xdr:col>19</xdr:col>
      <xdr:colOff>184150</xdr:colOff>
      <xdr:row>62</xdr:row>
      <xdr:rowOff>71120</xdr:rowOff>
    </xdr:to>
    <xdr:sp macro="" textlink="">
      <xdr:nvSpPr>
        <xdr:cNvPr id="134" name="フローチャート: 判断 133"/>
        <xdr:cNvSpPr/>
      </xdr:nvSpPr>
      <xdr:spPr>
        <a:xfrm>
          <a:off x="4064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81297</xdr:rowOff>
    </xdr:from>
    <xdr:ext cx="736600" cy="259045"/>
    <xdr:sp macro="" textlink="">
      <xdr:nvSpPr>
        <xdr:cNvPr id="135" name="テキスト ボックス 134"/>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66294</xdr:rowOff>
    </xdr:from>
    <xdr:to>
      <xdr:col>15</xdr:col>
      <xdr:colOff>82550</xdr:colOff>
      <xdr:row>65</xdr:row>
      <xdr:rowOff>56134</xdr:rowOff>
    </xdr:to>
    <xdr:cxnSp macro="">
      <xdr:nvCxnSpPr>
        <xdr:cNvPr id="136" name="直線コネクタ 135"/>
        <xdr:cNvCxnSpPr/>
      </xdr:nvCxnSpPr>
      <xdr:spPr>
        <a:xfrm flipV="1">
          <a:off x="2336800" y="10524744"/>
          <a:ext cx="889000" cy="67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126746</xdr:rowOff>
    </xdr:from>
    <xdr:to>
      <xdr:col>15</xdr:col>
      <xdr:colOff>133350</xdr:colOff>
      <xdr:row>60</xdr:row>
      <xdr:rowOff>56896</xdr:rowOff>
    </xdr:to>
    <xdr:sp macro="" textlink="">
      <xdr:nvSpPr>
        <xdr:cNvPr id="137" name="フローチャート: 判断 136"/>
        <xdr:cNvSpPr/>
      </xdr:nvSpPr>
      <xdr:spPr>
        <a:xfrm>
          <a:off x="3175000" y="10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67073</xdr:rowOff>
    </xdr:from>
    <xdr:ext cx="762000" cy="259045"/>
    <xdr:sp macro="" textlink="">
      <xdr:nvSpPr>
        <xdr:cNvPr id="138" name="テキスト ボックス 137"/>
        <xdr:cNvSpPr txBox="1"/>
      </xdr:nvSpPr>
      <xdr:spPr>
        <a:xfrm>
          <a:off x="2844800" y="1001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56134</xdr:rowOff>
    </xdr:from>
    <xdr:to>
      <xdr:col>11</xdr:col>
      <xdr:colOff>31750</xdr:colOff>
      <xdr:row>66</xdr:row>
      <xdr:rowOff>77724</xdr:rowOff>
    </xdr:to>
    <xdr:cxnSp macro="">
      <xdr:nvCxnSpPr>
        <xdr:cNvPr id="139" name="直線コネクタ 138"/>
        <xdr:cNvCxnSpPr/>
      </xdr:nvCxnSpPr>
      <xdr:spPr>
        <a:xfrm flipV="1">
          <a:off x="1447800" y="11200384"/>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75692</xdr:rowOff>
    </xdr:from>
    <xdr:to>
      <xdr:col>11</xdr:col>
      <xdr:colOff>82550</xdr:colOff>
      <xdr:row>63</xdr:row>
      <xdr:rowOff>5842</xdr:rowOff>
    </xdr:to>
    <xdr:sp macro="" textlink="">
      <xdr:nvSpPr>
        <xdr:cNvPr id="140" name="フローチャート: 判断 139"/>
        <xdr:cNvSpPr/>
      </xdr:nvSpPr>
      <xdr:spPr>
        <a:xfrm>
          <a:off x="2286000" y="1070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16019</xdr:rowOff>
    </xdr:from>
    <xdr:ext cx="762000" cy="259045"/>
    <xdr:sp macro="" textlink="">
      <xdr:nvSpPr>
        <xdr:cNvPr id="141" name="テキスト ボックス 140"/>
        <xdr:cNvSpPr txBox="1"/>
      </xdr:nvSpPr>
      <xdr:spPr>
        <a:xfrm>
          <a:off x="1955800" y="1047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143256</xdr:rowOff>
    </xdr:from>
    <xdr:to>
      <xdr:col>7</xdr:col>
      <xdr:colOff>31750</xdr:colOff>
      <xdr:row>63</xdr:row>
      <xdr:rowOff>73406</xdr:rowOff>
    </xdr:to>
    <xdr:sp macro="" textlink="">
      <xdr:nvSpPr>
        <xdr:cNvPr id="142" name="フローチャート: 判断 141"/>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83583</xdr:rowOff>
    </xdr:from>
    <xdr:ext cx="762000" cy="259045"/>
    <xdr:sp macro="" textlink="">
      <xdr:nvSpPr>
        <xdr:cNvPr id="143" name="テキスト ボックス 142"/>
        <xdr:cNvSpPr txBox="1"/>
      </xdr:nvSpPr>
      <xdr:spPr>
        <a:xfrm>
          <a:off x="1066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68326</xdr:rowOff>
    </xdr:from>
    <xdr:to>
      <xdr:col>23</xdr:col>
      <xdr:colOff>184150</xdr:colOff>
      <xdr:row>63</xdr:row>
      <xdr:rowOff>169926</xdr:rowOff>
    </xdr:to>
    <xdr:sp macro="" textlink="">
      <xdr:nvSpPr>
        <xdr:cNvPr id="149" name="楕円 148"/>
        <xdr:cNvSpPr/>
      </xdr:nvSpPr>
      <xdr:spPr>
        <a:xfrm>
          <a:off x="49022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40403</xdr:rowOff>
    </xdr:from>
    <xdr:ext cx="762000" cy="259045"/>
    <xdr:sp macro="" textlink="">
      <xdr:nvSpPr>
        <xdr:cNvPr id="150" name="財政構造の弾力性該当値テキスト"/>
        <xdr:cNvSpPr txBox="1"/>
      </xdr:nvSpPr>
      <xdr:spPr>
        <a:xfrm>
          <a:off x="5041900" y="1084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135890</xdr:rowOff>
    </xdr:from>
    <xdr:to>
      <xdr:col>19</xdr:col>
      <xdr:colOff>184150</xdr:colOff>
      <xdr:row>64</xdr:row>
      <xdr:rowOff>66040</xdr:rowOff>
    </xdr:to>
    <xdr:sp macro="" textlink="">
      <xdr:nvSpPr>
        <xdr:cNvPr id="151" name="楕円 150"/>
        <xdr:cNvSpPr/>
      </xdr:nvSpPr>
      <xdr:spPr>
        <a:xfrm>
          <a:off x="4064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50817</xdr:rowOff>
    </xdr:from>
    <xdr:ext cx="736600" cy="259045"/>
    <xdr:sp macro="" textlink="">
      <xdr:nvSpPr>
        <xdr:cNvPr id="152" name="テキスト ボックス 151"/>
        <xdr:cNvSpPr txBox="1"/>
      </xdr:nvSpPr>
      <xdr:spPr>
        <a:xfrm>
          <a:off x="3733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15494</xdr:rowOff>
    </xdr:from>
    <xdr:to>
      <xdr:col>15</xdr:col>
      <xdr:colOff>133350</xdr:colOff>
      <xdr:row>61</xdr:row>
      <xdr:rowOff>117094</xdr:rowOff>
    </xdr:to>
    <xdr:sp macro="" textlink="">
      <xdr:nvSpPr>
        <xdr:cNvPr id="153" name="楕円 152"/>
        <xdr:cNvSpPr/>
      </xdr:nvSpPr>
      <xdr:spPr>
        <a:xfrm>
          <a:off x="31750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101871</xdr:rowOff>
    </xdr:from>
    <xdr:ext cx="762000" cy="259045"/>
    <xdr:sp macro="" textlink="">
      <xdr:nvSpPr>
        <xdr:cNvPr id="154" name="テキスト ボックス 153"/>
        <xdr:cNvSpPr txBox="1"/>
      </xdr:nvSpPr>
      <xdr:spPr>
        <a:xfrm>
          <a:off x="2844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5334</xdr:rowOff>
    </xdr:from>
    <xdr:to>
      <xdr:col>11</xdr:col>
      <xdr:colOff>82550</xdr:colOff>
      <xdr:row>65</xdr:row>
      <xdr:rowOff>106934</xdr:rowOff>
    </xdr:to>
    <xdr:sp macro="" textlink="">
      <xdr:nvSpPr>
        <xdr:cNvPr id="155" name="楕円 154"/>
        <xdr:cNvSpPr/>
      </xdr:nvSpPr>
      <xdr:spPr>
        <a:xfrm>
          <a:off x="22860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91711</xdr:rowOff>
    </xdr:from>
    <xdr:ext cx="762000" cy="259045"/>
    <xdr:sp macro="" textlink="">
      <xdr:nvSpPr>
        <xdr:cNvPr id="156" name="テキスト ボックス 155"/>
        <xdr:cNvSpPr txBox="1"/>
      </xdr:nvSpPr>
      <xdr:spPr>
        <a:xfrm>
          <a:off x="1955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26924</xdr:rowOff>
    </xdr:from>
    <xdr:to>
      <xdr:col>7</xdr:col>
      <xdr:colOff>31750</xdr:colOff>
      <xdr:row>66</xdr:row>
      <xdr:rowOff>128524</xdr:rowOff>
    </xdr:to>
    <xdr:sp macro="" textlink="">
      <xdr:nvSpPr>
        <xdr:cNvPr id="157" name="楕円 156"/>
        <xdr:cNvSpPr/>
      </xdr:nvSpPr>
      <xdr:spPr>
        <a:xfrm>
          <a:off x="1397000" y="1134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113301</xdr:rowOff>
    </xdr:from>
    <xdr:ext cx="762000" cy="259045"/>
    <xdr:sp macro="" textlink="">
      <xdr:nvSpPr>
        <xdr:cNvPr id="158" name="テキスト ボックス 157"/>
        <xdr:cNvSpPr txBox="1"/>
      </xdr:nvSpPr>
      <xdr:spPr>
        <a:xfrm>
          <a:off x="1066800" y="1142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[174,286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人件費については前年と比べ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292,760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千円の減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新型コロナワクチン接種にかかる委託料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140,184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千円）が主な要因となり、前年比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143,944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人件費、物件費共に減額となったが、人口の減が大きいため、人口１人当たりの額は増額となった。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今後は「中津市定員適正化計画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」に基づき、職員数の適正化を図り、さらなる経費削減に努める。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91914</xdr:rowOff>
    </xdr:from>
    <xdr:to>
      <xdr:col>23</xdr:col>
      <xdr:colOff>133350</xdr:colOff>
      <xdr:row>89</xdr:row>
      <xdr:rowOff>122261</xdr:rowOff>
    </xdr:to>
    <xdr:cxnSp macro="">
      <xdr:nvCxnSpPr>
        <xdr:cNvPr id="188" name="直線コネクタ 187"/>
        <xdr:cNvCxnSpPr/>
      </xdr:nvCxnSpPr>
      <xdr:spPr>
        <a:xfrm flipV="1">
          <a:off x="4953000" y="13807914"/>
          <a:ext cx="0" cy="15733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94338</xdr:rowOff>
    </xdr:from>
    <xdr:ext cx="762000" cy="259045"/>
    <xdr:sp macro="" textlink="">
      <xdr:nvSpPr>
        <xdr:cNvPr id="189" name="人件費・物件費等の状況最小値テキスト"/>
        <xdr:cNvSpPr txBox="1"/>
      </xdr:nvSpPr>
      <xdr:spPr>
        <a:xfrm>
          <a:off x="5041900" y="1535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122261</xdr:rowOff>
    </xdr:from>
    <xdr:to>
      <xdr:col>24</xdr:col>
      <xdr:colOff>12700</xdr:colOff>
      <xdr:row>89</xdr:row>
      <xdr:rowOff>122261</xdr:rowOff>
    </xdr:to>
    <xdr:cxnSp macro="">
      <xdr:nvCxnSpPr>
        <xdr:cNvPr id="190" name="直線コネクタ 189"/>
        <xdr:cNvCxnSpPr/>
      </xdr:nvCxnSpPr>
      <xdr:spPr>
        <a:xfrm>
          <a:off x="4864100" y="15381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6841</xdr:rowOff>
    </xdr:from>
    <xdr:ext cx="762000" cy="259045"/>
    <xdr:sp macro="" textlink="">
      <xdr:nvSpPr>
        <xdr:cNvPr id="191" name="人件費・物件費等の状況最大値テキスト"/>
        <xdr:cNvSpPr txBox="1"/>
      </xdr:nvSpPr>
      <xdr:spPr>
        <a:xfrm>
          <a:off x="5041900" y="1355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91914</xdr:rowOff>
    </xdr:from>
    <xdr:to>
      <xdr:col>24</xdr:col>
      <xdr:colOff>12700</xdr:colOff>
      <xdr:row>80</xdr:row>
      <xdr:rowOff>91914</xdr:rowOff>
    </xdr:to>
    <xdr:cxnSp macro="">
      <xdr:nvCxnSpPr>
        <xdr:cNvPr id="192" name="直線コネクタ 191"/>
        <xdr:cNvCxnSpPr/>
      </xdr:nvCxnSpPr>
      <xdr:spPr>
        <a:xfrm>
          <a:off x="4864100" y="138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151488</xdr:rowOff>
    </xdr:from>
    <xdr:to>
      <xdr:col>23</xdr:col>
      <xdr:colOff>133350</xdr:colOff>
      <xdr:row>83</xdr:row>
      <xdr:rowOff>167824</xdr:rowOff>
    </xdr:to>
    <xdr:cxnSp macro="">
      <xdr:nvCxnSpPr>
        <xdr:cNvPr id="193" name="直線コネクタ 192"/>
        <xdr:cNvCxnSpPr/>
      </xdr:nvCxnSpPr>
      <xdr:spPr>
        <a:xfrm>
          <a:off x="4114800" y="14381838"/>
          <a:ext cx="838200" cy="1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109041</xdr:rowOff>
    </xdr:from>
    <xdr:ext cx="762000" cy="259045"/>
    <xdr:sp macro="" textlink="">
      <xdr:nvSpPr>
        <xdr:cNvPr id="194" name="人件費・物件費等の状況平均値テキスト"/>
        <xdr:cNvSpPr txBox="1"/>
      </xdr:nvSpPr>
      <xdr:spPr>
        <a:xfrm>
          <a:off x="5041900" y="13996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92514</xdr:rowOff>
    </xdr:from>
    <xdr:to>
      <xdr:col>23</xdr:col>
      <xdr:colOff>184150</xdr:colOff>
      <xdr:row>83</xdr:row>
      <xdr:rowOff>22664</xdr:rowOff>
    </xdr:to>
    <xdr:sp macro="" textlink="">
      <xdr:nvSpPr>
        <xdr:cNvPr id="195" name="フローチャート: 判断 194"/>
        <xdr:cNvSpPr/>
      </xdr:nvSpPr>
      <xdr:spPr>
        <a:xfrm>
          <a:off x="4902200" y="141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97645</xdr:rowOff>
    </xdr:from>
    <xdr:to>
      <xdr:col>19</xdr:col>
      <xdr:colOff>133350</xdr:colOff>
      <xdr:row>83</xdr:row>
      <xdr:rowOff>151488</xdr:rowOff>
    </xdr:to>
    <xdr:cxnSp macro="">
      <xdr:nvCxnSpPr>
        <xdr:cNvPr id="196" name="直線コネクタ 195"/>
        <xdr:cNvCxnSpPr/>
      </xdr:nvCxnSpPr>
      <xdr:spPr>
        <a:xfrm>
          <a:off x="3225800" y="14327995"/>
          <a:ext cx="889000" cy="5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95297</xdr:rowOff>
    </xdr:from>
    <xdr:to>
      <xdr:col>19</xdr:col>
      <xdr:colOff>184150</xdr:colOff>
      <xdr:row>83</xdr:row>
      <xdr:rowOff>25447</xdr:rowOff>
    </xdr:to>
    <xdr:sp macro="" textlink="">
      <xdr:nvSpPr>
        <xdr:cNvPr id="197" name="フローチャート: 判断 196"/>
        <xdr:cNvSpPr/>
      </xdr:nvSpPr>
      <xdr:spPr>
        <a:xfrm>
          <a:off x="40640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35624</xdr:rowOff>
    </xdr:from>
    <xdr:ext cx="736600" cy="259045"/>
    <xdr:sp macro="" textlink="">
      <xdr:nvSpPr>
        <xdr:cNvPr id="198" name="テキスト ボックス 197"/>
        <xdr:cNvSpPr txBox="1"/>
      </xdr:nvSpPr>
      <xdr:spPr>
        <a:xfrm>
          <a:off x="3733800" y="13923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49498</xdr:rowOff>
    </xdr:from>
    <xdr:to>
      <xdr:col>15</xdr:col>
      <xdr:colOff>82550</xdr:colOff>
      <xdr:row>83</xdr:row>
      <xdr:rowOff>97645</xdr:rowOff>
    </xdr:to>
    <xdr:cxnSp macro="">
      <xdr:nvCxnSpPr>
        <xdr:cNvPr id="199" name="直線コネクタ 198"/>
        <xdr:cNvCxnSpPr/>
      </xdr:nvCxnSpPr>
      <xdr:spPr>
        <a:xfrm>
          <a:off x="2336800" y="14279848"/>
          <a:ext cx="889000" cy="48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53367</xdr:rowOff>
    </xdr:from>
    <xdr:to>
      <xdr:col>15</xdr:col>
      <xdr:colOff>133350</xdr:colOff>
      <xdr:row>82</xdr:row>
      <xdr:rowOff>154967</xdr:rowOff>
    </xdr:to>
    <xdr:sp macro="" textlink="">
      <xdr:nvSpPr>
        <xdr:cNvPr id="200" name="フローチャート: 判断 199"/>
        <xdr:cNvSpPr/>
      </xdr:nvSpPr>
      <xdr:spPr>
        <a:xfrm>
          <a:off x="3175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165144</xdr:rowOff>
    </xdr:from>
    <xdr:ext cx="762000" cy="259045"/>
    <xdr:sp macro="" textlink="">
      <xdr:nvSpPr>
        <xdr:cNvPr id="201" name="テキスト ボックス 200"/>
        <xdr:cNvSpPr txBox="1"/>
      </xdr:nvSpPr>
      <xdr:spPr>
        <a:xfrm>
          <a:off x="2844800" y="1388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4866</xdr:rowOff>
    </xdr:from>
    <xdr:to>
      <xdr:col>11</xdr:col>
      <xdr:colOff>31750</xdr:colOff>
      <xdr:row>83</xdr:row>
      <xdr:rowOff>49498</xdr:rowOff>
    </xdr:to>
    <xdr:cxnSp macro="">
      <xdr:nvCxnSpPr>
        <xdr:cNvPr id="202" name="直線コネクタ 201"/>
        <xdr:cNvCxnSpPr/>
      </xdr:nvCxnSpPr>
      <xdr:spPr>
        <a:xfrm>
          <a:off x="1447800" y="14235216"/>
          <a:ext cx="889000" cy="4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140984</xdr:rowOff>
    </xdr:from>
    <xdr:to>
      <xdr:col>11</xdr:col>
      <xdr:colOff>82550</xdr:colOff>
      <xdr:row>83</xdr:row>
      <xdr:rowOff>71134</xdr:rowOff>
    </xdr:to>
    <xdr:sp macro="" textlink="">
      <xdr:nvSpPr>
        <xdr:cNvPr id="203" name="フローチャート: 判断 202"/>
        <xdr:cNvSpPr/>
      </xdr:nvSpPr>
      <xdr:spPr>
        <a:xfrm>
          <a:off x="2286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81311</xdr:rowOff>
    </xdr:from>
    <xdr:ext cx="762000" cy="259045"/>
    <xdr:sp macro="" textlink="">
      <xdr:nvSpPr>
        <xdr:cNvPr id="204" name="テキスト ボックス 203"/>
        <xdr:cNvSpPr txBox="1"/>
      </xdr:nvSpPr>
      <xdr:spPr>
        <a:xfrm>
          <a:off x="1955800" y="1396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35647</xdr:rowOff>
    </xdr:from>
    <xdr:to>
      <xdr:col>7</xdr:col>
      <xdr:colOff>31750</xdr:colOff>
      <xdr:row>82</xdr:row>
      <xdr:rowOff>137247</xdr:rowOff>
    </xdr:to>
    <xdr:sp macro="" textlink="">
      <xdr:nvSpPr>
        <xdr:cNvPr id="205" name="フローチャート: 判断 204"/>
        <xdr:cNvSpPr/>
      </xdr:nvSpPr>
      <xdr:spPr>
        <a:xfrm>
          <a:off x="1397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147424</xdr:rowOff>
    </xdr:from>
    <xdr:ext cx="762000" cy="259045"/>
    <xdr:sp macro="" textlink="">
      <xdr:nvSpPr>
        <xdr:cNvPr id="206" name="テキスト ボックス 205"/>
        <xdr:cNvSpPr txBox="1"/>
      </xdr:nvSpPr>
      <xdr:spPr>
        <a:xfrm>
          <a:off x="1066800" y="1386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117024</xdr:rowOff>
    </xdr:from>
    <xdr:to>
      <xdr:col>23</xdr:col>
      <xdr:colOff>184150</xdr:colOff>
      <xdr:row>84</xdr:row>
      <xdr:rowOff>47174</xdr:rowOff>
    </xdr:to>
    <xdr:sp macro="" textlink="">
      <xdr:nvSpPr>
        <xdr:cNvPr id="212" name="楕円 211"/>
        <xdr:cNvSpPr/>
      </xdr:nvSpPr>
      <xdr:spPr>
        <a:xfrm>
          <a:off x="4902200" y="1434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89101</xdr:rowOff>
    </xdr:from>
    <xdr:ext cx="762000" cy="259045"/>
    <xdr:sp macro="" textlink="">
      <xdr:nvSpPr>
        <xdr:cNvPr id="213" name="人件費・物件費等の状況該当値テキスト"/>
        <xdr:cNvSpPr txBox="1"/>
      </xdr:nvSpPr>
      <xdr:spPr>
        <a:xfrm>
          <a:off x="5041900" y="14319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100688</xdr:rowOff>
    </xdr:from>
    <xdr:to>
      <xdr:col>19</xdr:col>
      <xdr:colOff>184150</xdr:colOff>
      <xdr:row>84</xdr:row>
      <xdr:rowOff>30838</xdr:rowOff>
    </xdr:to>
    <xdr:sp macro="" textlink="">
      <xdr:nvSpPr>
        <xdr:cNvPr id="214" name="楕円 213"/>
        <xdr:cNvSpPr/>
      </xdr:nvSpPr>
      <xdr:spPr>
        <a:xfrm>
          <a:off x="4064000" y="1433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15615</xdr:rowOff>
    </xdr:from>
    <xdr:ext cx="736600" cy="259045"/>
    <xdr:sp macro="" textlink="">
      <xdr:nvSpPr>
        <xdr:cNvPr id="215" name="テキスト ボックス 214"/>
        <xdr:cNvSpPr txBox="1"/>
      </xdr:nvSpPr>
      <xdr:spPr>
        <a:xfrm>
          <a:off x="3733800" y="14417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46845</xdr:rowOff>
    </xdr:from>
    <xdr:to>
      <xdr:col>15</xdr:col>
      <xdr:colOff>133350</xdr:colOff>
      <xdr:row>83</xdr:row>
      <xdr:rowOff>148445</xdr:rowOff>
    </xdr:to>
    <xdr:sp macro="" textlink="">
      <xdr:nvSpPr>
        <xdr:cNvPr id="216" name="楕円 215"/>
        <xdr:cNvSpPr/>
      </xdr:nvSpPr>
      <xdr:spPr>
        <a:xfrm>
          <a:off x="3175000" y="142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133222</xdr:rowOff>
    </xdr:from>
    <xdr:ext cx="762000" cy="259045"/>
    <xdr:sp macro="" textlink="">
      <xdr:nvSpPr>
        <xdr:cNvPr id="217" name="テキスト ボックス 216"/>
        <xdr:cNvSpPr txBox="1"/>
      </xdr:nvSpPr>
      <xdr:spPr>
        <a:xfrm>
          <a:off x="2844800" y="1436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170148</xdr:rowOff>
    </xdr:from>
    <xdr:to>
      <xdr:col>11</xdr:col>
      <xdr:colOff>82550</xdr:colOff>
      <xdr:row>83</xdr:row>
      <xdr:rowOff>100298</xdr:rowOff>
    </xdr:to>
    <xdr:sp macro="" textlink="">
      <xdr:nvSpPr>
        <xdr:cNvPr id="218" name="楕円 217"/>
        <xdr:cNvSpPr/>
      </xdr:nvSpPr>
      <xdr:spPr>
        <a:xfrm>
          <a:off x="2286000" y="1422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85075</xdr:rowOff>
    </xdr:from>
    <xdr:ext cx="762000" cy="259045"/>
    <xdr:sp macro="" textlink="">
      <xdr:nvSpPr>
        <xdr:cNvPr id="219" name="テキスト ボックス 218"/>
        <xdr:cNvSpPr txBox="1"/>
      </xdr:nvSpPr>
      <xdr:spPr>
        <a:xfrm>
          <a:off x="1955800" y="14315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125516</xdr:rowOff>
    </xdr:from>
    <xdr:to>
      <xdr:col>7</xdr:col>
      <xdr:colOff>31750</xdr:colOff>
      <xdr:row>83</xdr:row>
      <xdr:rowOff>55666</xdr:rowOff>
    </xdr:to>
    <xdr:sp macro="" textlink="">
      <xdr:nvSpPr>
        <xdr:cNvPr id="220" name="楕円 219"/>
        <xdr:cNvSpPr/>
      </xdr:nvSpPr>
      <xdr:spPr>
        <a:xfrm>
          <a:off x="1397000" y="1418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40443</xdr:rowOff>
    </xdr:from>
    <xdr:ext cx="762000" cy="259045"/>
    <xdr:sp macro="" textlink="">
      <xdr:nvSpPr>
        <xdr:cNvPr id="221" name="テキスト ボックス 220"/>
        <xdr:cNvSpPr txBox="1"/>
      </xdr:nvSpPr>
      <xdr:spPr>
        <a:xfrm>
          <a:off x="1066800" y="142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年度より特別職給与</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％カット、平成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年度より一般職員給与</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％カット及び管理職手当</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％カットを実施。また平成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年度において、給与構造の見直しを行い、さらに平成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年度まで、特別職給与を従前の率でカットし、一般職においても</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％のカットを行ってきた。加えて、平成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月には給与制度の見直しによる現給保障の廃止、平成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月には昇格時号給対応表の見直し、令和</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月には</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歳昇給停止を実施。令和</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年度に、給料表の見直し（</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級制の廃止）を実施。</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今後は「中津市定員適正化計画</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2022</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」に基づき、ラスパイレス指数改善を図る。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138793</xdr:rowOff>
    </xdr:to>
    <xdr:cxnSp macro="">
      <xdr:nvCxnSpPr>
        <xdr:cNvPr id="252" name="直線コネクタ 251"/>
        <xdr:cNvCxnSpPr/>
      </xdr:nvCxnSpPr>
      <xdr:spPr>
        <a:xfrm flipV="1">
          <a:off x="17018000" y="1391557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5"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6" name="直線コネクタ 255"/>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51707</xdr:rowOff>
    </xdr:from>
    <xdr:to>
      <xdr:col>81</xdr:col>
      <xdr:colOff>44450</xdr:colOff>
      <xdr:row>89</xdr:row>
      <xdr:rowOff>18143</xdr:rowOff>
    </xdr:to>
    <xdr:cxnSp macro="">
      <xdr:nvCxnSpPr>
        <xdr:cNvPr id="257" name="直線コネクタ 256"/>
        <xdr:cNvCxnSpPr/>
      </xdr:nvCxnSpPr>
      <xdr:spPr>
        <a:xfrm flipV="1">
          <a:off x="16179800" y="15139307"/>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58" name="給与水準   （国との比較）平均値テキスト"/>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9" name="フローチャート: 判断 258"/>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18143</xdr:rowOff>
    </xdr:from>
    <xdr:to>
      <xdr:col>77</xdr:col>
      <xdr:colOff>44450</xdr:colOff>
      <xdr:row>89</xdr:row>
      <xdr:rowOff>87086</xdr:rowOff>
    </xdr:to>
    <xdr:cxnSp macro="">
      <xdr:nvCxnSpPr>
        <xdr:cNvPr id="260" name="直線コネクタ 259"/>
        <xdr:cNvCxnSpPr/>
      </xdr:nvCxnSpPr>
      <xdr:spPr>
        <a:xfrm flipV="1">
          <a:off x="15290800" y="1527719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2" name="テキスト ボックス 261"/>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35379</xdr:rowOff>
    </xdr:from>
    <xdr:to>
      <xdr:col>72</xdr:col>
      <xdr:colOff>203200</xdr:colOff>
      <xdr:row>89</xdr:row>
      <xdr:rowOff>87086</xdr:rowOff>
    </xdr:to>
    <xdr:cxnSp macro="">
      <xdr:nvCxnSpPr>
        <xdr:cNvPr id="263" name="直線コネクタ 262"/>
        <xdr:cNvCxnSpPr/>
      </xdr:nvCxnSpPr>
      <xdr:spPr>
        <a:xfrm>
          <a:off x="14401800" y="1529442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4" name="フローチャート: 判断 263"/>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5" name="テキスト ボックス 264"/>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35379</xdr:rowOff>
    </xdr:from>
    <xdr:to>
      <xdr:col>68</xdr:col>
      <xdr:colOff>152400</xdr:colOff>
      <xdr:row>89</xdr:row>
      <xdr:rowOff>87086</xdr:rowOff>
    </xdr:to>
    <xdr:cxnSp macro="">
      <xdr:nvCxnSpPr>
        <xdr:cNvPr id="266" name="直線コネクタ 265"/>
        <xdr:cNvCxnSpPr/>
      </xdr:nvCxnSpPr>
      <xdr:spPr>
        <a:xfrm flipV="1">
          <a:off x="13512800" y="1529442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7" name="フローチャート: 判断 266"/>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68" name="テキスト ボックス 267"/>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9" name="フローチャート: 判断 268"/>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70" name="テキスト ボックス 269"/>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907</xdr:rowOff>
    </xdr:from>
    <xdr:to>
      <xdr:col>81</xdr:col>
      <xdr:colOff>95250</xdr:colOff>
      <xdr:row>88</xdr:row>
      <xdr:rowOff>102507</xdr:rowOff>
    </xdr:to>
    <xdr:sp macro="" textlink="">
      <xdr:nvSpPr>
        <xdr:cNvPr id="276" name="楕円 275"/>
        <xdr:cNvSpPr/>
      </xdr:nvSpPr>
      <xdr:spPr>
        <a:xfrm>
          <a:off x="169672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144434</xdr:rowOff>
    </xdr:from>
    <xdr:ext cx="762000" cy="259045"/>
    <xdr:sp macro="" textlink="">
      <xdr:nvSpPr>
        <xdr:cNvPr id="277" name="給与水準   （国との比較）該当値テキスト"/>
        <xdr:cNvSpPr txBox="1"/>
      </xdr:nvSpPr>
      <xdr:spPr>
        <a:xfrm>
          <a:off x="17106900" y="1506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138793</xdr:rowOff>
    </xdr:from>
    <xdr:to>
      <xdr:col>77</xdr:col>
      <xdr:colOff>95250</xdr:colOff>
      <xdr:row>89</xdr:row>
      <xdr:rowOff>68943</xdr:rowOff>
    </xdr:to>
    <xdr:sp macro="" textlink="">
      <xdr:nvSpPr>
        <xdr:cNvPr id="278" name="楕円 277"/>
        <xdr:cNvSpPr/>
      </xdr:nvSpPr>
      <xdr:spPr>
        <a:xfrm>
          <a:off x="161290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53720</xdr:rowOff>
    </xdr:from>
    <xdr:ext cx="736600" cy="259045"/>
    <xdr:sp macro="" textlink="">
      <xdr:nvSpPr>
        <xdr:cNvPr id="279" name="テキスト ボックス 278"/>
        <xdr:cNvSpPr txBox="1"/>
      </xdr:nvSpPr>
      <xdr:spPr>
        <a:xfrm>
          <a:off x="15798800" y="15312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36286</xdr:rowOff>
    </xdr:from>
    <xdr:to>
      <xdr:col>73</xdr:col>
      <xdr:colOff>44450</xdr:colOff>
      <xdr:row>89</xdr:row>
      <xdr:rowOff>137886</xdr:rowOff>
    </xdr:to>
    <xdr:sp macro="" textlink="">
      <xdr:nvSpPr>
        <xdr:cNvPr id="280" name="楕円 279"/>
        <xdr:cNvSpPr/>
      </xdr:nvSpPr>
      <xdr:spPr>
        <a:xfrm>
          <a:off x="15240000" y="1529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122663</xdr:rowOff>
    </xdr:from>
    <xdr:ext cx="762000" cy="259045"/>
    <xdr:sp macro="" textlink="">
      <xdr:nvSpPr>
        <xdr:cNvPr id="281" name="テキスト ボックス 280"/>
        <xdr:cNvSpPr txBox="1"/>
      </xdr:nvSpPr>
      <xdr:spPr>
        <a:xfrm>
          <a:off x="14909800" y="1538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156029</xdr:rowOff>
    </xdr:from>
    <xdr:to>
      <xdr:col>68</xdr:col>
      <xdr:colOff>203200</xdr:colOff>
      <xdr:row>89</xdr:row>
      <xdr:rowOff>86179</xdr:rowOff>
    </xdr:to>
    <xdr:sp macro="" textlink="">
      <xdr:nvSpPr>
        <xdr:cNvPr id="282" name="楕円 281"/>
        <xdr:cNvSpPr/>
      </xdr:nvSpPr>
      <xdr:spPr>
        <a:xfrm>
          <a:off x="14351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70956</xdr:rowOff>
    </xdr:from>
    <xdr:ext cx="762000" cy="259045"/>
    <xdr:sp macro="" textlink="">
      <xdr:nvSpPr>
        <xdr:cNvPr id="283" name="テキスト ボックス 282"/>
        <xdr:cNvSpPr txBox="1"/>
      </xdr:nvSpPr>
      <xdr:spPr>
        <a:xfrm>
          <a:off x="14020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36286</xdr:rowOff>
    </xdr:from>
    <xdr:to>
      <xdr:col>64</xdr:col>
      <xdr:colOff>152400</xdr:colOff>
      <xdr:row>89</xdr:row>
      <xdr:rowOff>137886</xdr:rowOff>
    </xdr:to>
    <xdr:sp macro="" textlink="">
      <xdr:nvSpPr>
        <xdr:cNvPr id="284" name="楕円 283"/>
        <xdr:cNvSpPr/>
      </xdr:nvSpPr>
      <xdr:spPr>
        <a:xfrm>
          <a:off x="13462000" y="1529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122663</xdr:rowOff>
    </xdr:from>
    <xdr:ext cx="762000" cy="259045"/>
    <xdr:sp macro="" textlink="">
      <xdr:nvSpPr>
        <xdr:cNvPr id="285" name="テキスト ボックス 284"/>
        <xdr:cNvSpPr txBox="1"/>
      </xdr:nvSpPr>
      <xdr:spPr>
        <a:xfrm>
          <a:off x="13131800" y="1538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総合支所方式により支所機能を充実させていることなどが主な要因となり、類似団体より全体職員数が多く、数値が大きくなっている。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今後は「中津市定員適正化計画</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2022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」に基づき、職員数の適正化を図り、さらなる経費削減に努める。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68</xdr:row>
      <xdr:rowOff>35243</xdr:rowOff>
    </xdr:to>
    <xdr:cxnSp macro="">
      <xdr:nvCxnSpPr>
        <xdr:cNvPr id="315" name="直線コネクタ 314"/>
        <xdr:cNvCxnSpPr/>
      </xdr:nvCxnSpPr>
      <xdr:spPr>
        <a:xfrm flipV="1">
          <a:off x="17018000" y="10139469"/>
          <a:ext cx="0" cy="1554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7320</xdr:rowOff>
    </xdr:from>
    <xdr:ext cx="762000" cy="259045"/>
    <xdr:sp macro="" textlink="">
      <xdr:nvSpPr>
        <xdr:cNvPr id="316" name="定員管理の状況最小値テキスト"/>
        <xdr:cNvSpPr txBox="1"/>
      </xdr:nvSpPr>
      <xdr:spPr>
        <a:xfrm>
          <a:off x="17106900" y="116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35243</xdr:rowOff>
    </xdr:from>
    <xdr:to>
      <xdr:col>81</xdr:col>
      <xdr:colOff>133350</xdr:colOff>
      <xdr:row>68</xdr:row>
      <xdr:rowOff>35243</xdr:rowOff>
    </xdr:to>
    <xdr:cxnSp macro="">
      <xdr:nvCxnSpPr>
        <xdr:cNvPr id="317" name="直線コネクタ 316"/>
        <xdr:cNvCxnSpPr/>
      </xdr:nvCxnSpPr>
      <xdr:spPr>
        <a:xfrm>
          <a:off x="16929100" y="11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8" name="定員管理の状況最大値テキスト"/>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9" name="直線コネクタ 318"/>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33338</xdr:rowOff>
    </xdr:from>
    <xdr:to>
      <xdr:col>81</xdr:col>
      <xdr:colOff>44450</xdr:colOff>
      <xdr:row>64</xdr:row>
      <xdr:rowOff>47413</xdr:rowOff>
    </xdr:to>
    <xdr:cxnSp macro="">
      <xdr:nvCxnSpPr>
        <xdr:cNvPr id="320" name="直線コネクタ 319"/>
        <xdr:cNvCxnSpPr/>
      </xdr:nvCxnSpPr>
      <xdr:spPr>
        <a:xfrm>
          <a:off x="16179800" y="11006138"/>
          <a:ext cx="8382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48383</xdr:rowOff>
    </xdr:from>
    <xdr:ext cx="762000" cy="259045"/>
    <xdr:sp macro="" textlink="">
      <xdr:nvSpPr>
        <xdr:cNvPr id="321" name="定員管理の状況平均値テキスト"/>
        <xdr:cNvSpPr txBox="1"/>
      </xdr:nvSpPr>
      <xdr:spPr>
        <a:xfrm>
          <a:off x="17106900" y="10506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31856</xdr:rowOff>
    </xdr:from>
    <xdr:to>
      <xdr:col>81</xdr:col>
      <xdr:colOff>95250</xdr:colOff>
      <xdr:row>62</xdr:row>
      <xdr:rowOff>133456</xdr:rowOff>
    </xdr:to>
    <xdr:sp macro="" textlink="">
      <xdr:nvSpPr>
        <xdr:cNvPr id="322" name="フローチャート: 判断 321"/>
        <xdr:cNvSpPr/>
      </xdr:nvSpPr>
      <xdr:spPr>
        <a:xfrm>
          <a:off x="16967200" y="1066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158538</xdr:rowOff>
    </xdr:from>
    <xdr:to>
      <xdr:col>77</xdr:col>
      <xdr:colOff>44450</xdr:colOff>
      <xdr:row>64</xdr:row>
      <xdr:rowOff>33338</xdr:rowOff>
    </xdr:to>
    <xdr:cxnSp macro="">
      <xdr:nvCxnSpPr>
        <xdr:cNvPr id="323" name="直線コネクタ 322"/>
        <xdr:cNvCxnSpPr/>
      </xdr:nvCxnSpPr>
      <xdr:spPr>
        <a:xfrm>
          <a:off x="15290800" y="10959888"/>
          <a:ext cx="889000" cy="4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29845</xdr:rowOff>
    </xdr:from>
    <xdr:to>
      <xdr:col>77</xdr:col>
      <xdr:colOff>95250</xdr:colOff>
      <xdr:row>62</xdr:row>
      <xdr:rowOff>131445</xdr:rowOff>
    </xdr:to>
    <xdr:sp macro="" textlink="">
      <xdr:nvSpPr>
        <xdr:cNvPr id="324" name="フローチャート: 判断 323"/>
        <xdr:cNvSpPr/>
      </xdr:nvSpPr>
      <xdr:spPr>
        <a:xfrm>
          <a:off x="16129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141622</xdr:rowOff>
    </xdr:from>
    <xdr:ext cx="736600" cy="259045"/>
    <xdr:sp macro="" textlink="">
      <xdr:nvSpPr>
        <xdr:cNvPr id="325" name="テキスト ボックス 324"/>
        <xdr:cNvSpPr txBox="1"/>
      </xdr:nvSpPr>
      <xdr:spPr>
        <a:xfrm>
          <a:off x="15798800" y="10428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144463</xdr:rowOff>
    </xdr:from>
    <xdr:to>
      <xdr:col>72</xdr:col>
      <xdr:colOff>203200</xdr:colOff>
      <xdr:row>63</xdr:row>
      <xdr:rowOff>158538</xdr:rowOff>
    </xdr:to>
    <xdr:cxnSp macro="">
      <xdr:nvCxnSpPr>
        <xdr:cNvPr id="326" name="直線コネクタ 325"/>
        <xdr:cNvCxnSpPr/>
      </xdr:nvCxnSpPr>
      <xdr:spPr>
        <a:xfrm>
          <a:off x="14401800" y="10945813"/>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13758</xdr:rowOff>
    </xdr:from>
    <xdr:to>
      <xdr:col>73</xdr:col>
      <xdr:colOff>44450</xdr:colOff>
      <xdr:row>62</xdr:row>
      <xdr:rowOff>115358</xdr:rowOff>
    </xdr:to>
    <xdr:sp macro="" textlink="">
      <xdr:nvSpPr>
        <xdr:cNvPr id="327" name="フローチャート: 判断 326"/>
        <xdr:cNvSpPr/>
      </xdr:nvSpPr>
      <xdr:spPr>
        <a:xfrm>
          <a:off x="15240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125535</xdr:rowOff>
    </xdr:from>
    <xdr:ext cx="762000" cy="259045"/>
    <xdr:sp macro="" textlink="">
      <xdr:nvSpPr>
        <xdr:cNvPr id="328" name="テキスト ボックス 327"/>
        <xdr:cNvSpPr txBox="1"/>
      </xdr:nvSpPr>
      <xdr:spPr>
        <a:xfrm>
          <a:off x="14909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144463</xdr:rowOff>
    </xdr:from>
    <xdr:to>
      <xdr:col>68</xdr:col>
      <xdr:colOff>152400</xdr:colOff>
      <xdr:row>64</xdr:row>
      <xdr:rowOff>5186</xdr:rowOff>
    </xdr:to>
    <xdr:cxnSp macro="">
      <xdr:nvCxnSpPr>
        <xdr:cNvPr id="329" name="直線コネクタ 328"/>
        <xdr:cNvCxnSpPr/>
      </xdr:nvCxnSpPr>
      <xdr:spPr>
        <a:xfrm flipV="1">
          <a:off x="13512800" y="1094581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154517</xdr:rowOff>
    </xdr:from>
    <xdr:to>
      <xdr:col>68</xdr:col>
      <xdr:colOff>203200</xdr:colOff>
      <xdr:row>63</xdr:row>
      <xdr:rowOff>84667</xdr:rowOff>
    </xdr:to>
    <xdr:sp macro="" textlink="">
      <xdr:nvSpPr>
        <xdr:cNvPr id="330" name="フローチャート: 判断 329"/>
        <xdr:cNvSpPr/>
      </xdr:nvSpPr>
      <xdr:spPr>
        <a:xfrm>
          <a:off x="14351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94844</xdr:rowOff>
    </xdr:from>
    <xdr:ext cx="762000" cy="259045"/>
    <xdr:sp macro="" textlink="">
      <xdr:nvSpPr>
        <xdr:cNvPr id="331" name="テキスト ボックス 330"/>
        <xdr:cNvSpPr txBox="1"/>
      </xdr:nvSpPr>
      <xdr:spPr>
        <a:xfrm>
          <a:off x="14020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162560</xdr:rowOff>
    </xdr:from>
    <xdr:to>
      <xdr:col>64</xdr:col>
      <xdr:colOff>152400</xdr:colOff>
      <xdr:row>63</xdr:row>
      <xdr:rowOff>92710</xdr:rowOff>
    </xdr:to>
    <xdr:sp macro="" textlink="">
      <xdr:nvSpPr>
        <xdr:cNvPr id="332" name="フローチャート: 判断 331"/>
        <xdr:cNvSpPr/>
      </xdr:nvSpPr>
      <xdr:spPr>
        <a:xfrm>
          <a:off x="13462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102887</xdr:rowOff>
    </xdr:from>
    <xdr:ext cx="762000" cy="259045"/>
    <xdr:sp macro="" textlink="">
      <xdr:nvSpPr>
        <xdr:cNvPr id="333" name="テキスト ボックス 332"/>
        <xdr:cNvSpPr txBox="1"/>
      </xdr:nvSpPr>
      <xdr:spPr>
        <a:xfrm>
          <a:off x="13131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168063</xdr:rowOff>
    </xdr:from>
    <xdr:to>
      <xdr:col>81</xdr:col>
      <xdr:colOff>95250</xdr:colOff>
      <xdr:row>64</xdr:row>
      <xdr:rowOff>98213</xdr:rowOff>
    </xdr:to>
    <xdr:sp macro="" textlink="">
      <xdr:nvSpPr>
        <xdr:cNvPr id="339" name="楕円 338"/>
        <xdr:cNvSpPr/>
      </xdr:nvSpPr>
      <xdr:spPr>
        <a:xfrm>
          <a:off x="169672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140140</xdr:rowOff>
    </xdr:from>
    <xdr:ext cx="762000" cy="259045"/>
    <xdr:sp macro="" textlink="">
      <xdr:nvSpPr>
        <xdr:cNvPr id="340" name="定員管理の状況該当値テキスト"/>
        <xdr:cNvSpPr txBox="1"/>
      </xdr:nvSpPr>
      <xdr:spPr>
        <a:xfrm>
          <a:off x="17106900" y="1094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153988</xdr:rowOff>
    </xdr:from>
    <xdr:to>
      <xdr:col>77</xdr:col>
      <xdr:colOff>95250</xdr:colOff>
      <xdr:row>64</xdr:row>
      <xdr:rowOff>84138</xdr:rowOff>
    </xdr:to>
    <xdr:sp macro="" textlink="">
      <xdr:nvSpPr>
        <xdr:cNvPr id="341" name="楕円 340"/>
        <xdr:cNvSpPr/>
      </xdr:nvSpPr>
      <xdr:spPr>
        <a:xfrm>
          <a:off x="16129000" y="1095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68915</xdr:rowOff>
    </xdr:from>
    <xdr:ext cx="736600" cy="259045"/>
    <xdr:sp macro="" textlink="">
      <xdr:nvSpPr>
        <xdr:cNvPr id="342" name="テキスト ボックス 341"/>
        <xdr:cNvSpPr txBox="1"/>
      </xdr:nvSpPr>
      <xdr:spPr>
        <a:xfrm>
          <a:off x="15798800" y="11041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107738</xdr:rowOff>
    </xdr:from>
    <xdr:to>
      <xdr:col>73</xdr:col>
      <xdr:colOff>44450</xdr:colOff>
      <xdr:row>64</xdr:row>
      <xdr:rowOff>37888</xdr:rowOff>
    </xdr:to>
    <xdr:sp macro="" textlink="">
      <xdr:nvSpPr>
        <xdr:cNvPr id="343" name="楕円 342"/>
        <xdr:cNvSpPr/>
      </xdr:nvSpPr>
      <xdr:spPr>
        <a:xfrm>
          <a:off x="152400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22665</xdr:rowOff>
    </xdr:from>
    <xdr:ext cx="762000" cy="259045"/>
    <xdr:sp macro="" textlink="">
      <xdr:nvSpPr>
        <xdr:cNvPr id="344" name="テキスト ボックス 343"/>
        <xdr:cNvSpPr txBox="1"/>
      </xdr:nvSpPr>
      <xdr:spPr>
        <a:xfrm>
          <a:off x="14909800" y="109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93663</xdr:rowOff>
    </xdr:from>
    <xdr:to>
      <xdr:col>68</xdr:col>
      <xdr:colOff>203200</xdr:colOff>
      <xdr:row>64</xdr:row>
      <xdr:rowOff>23813</xdr:rowOff>
    </xdr:to>
    <xdr:sp macro="" textlink="">
      <xdr:nvSpPr>
        <xdr:cNvPr id="345" name="楕円 344"/>
        <xdr:cNvSpPr/>
      </xdr:nvSpPr>
      <xdr:spPr>
        <a:xfrm>
          <a:off x="14351000" y="1089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8590</xdr:rowOff>
    </xdr:from>
    <xdr:ext cx="762000" cy="259045"/>
    <xdr:sp macro="" textlink="">
      <xdr:nvSpPr>
        <xdr:cNvPr id="346" name="テキスト ボックス 345"/>
        <xdr:cNvSpPr txBox="1"/>
      </xdr:nvSpPr>
      <xdr:spPr>
        <a:xfrm>
          <a:off x="14020800" y="1098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125836</xdr:rowOff>
    </xdr:from>
    <xdr:to>
      <xdr:col>64</xdr:col>
      <xdr:colOff>152400</xdr:colOff>
      <xdr:row>64</xdr:row>
      <xdr:rowOff>55986</xdr:rowOff>
    </xdr:to>
    <xdr:sp macro="" textlink="">
      <xdr:nvSpPr>
        <xdr:cNvPr id="347" name="楕円 346"/>
        <xdr:cNvSpPr/>
      </xdr:nvSpPr>
      <xdr:spPr>
        <a:xfrm>
          <a:off x="13462000" y="1092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40763</xdr:rowOff>
    </xdr:from>
    <xdr:ext cx="762000" cy="259045"/>
    <xdr:sp macro="" textlink="">
      <xdr:nvSpPr>
        <xdr:cNvPr id="348" name="テキスト ボックス 347"/>
        <xdr:cNvSpPr txBox="1"/>
      </xdr:nvSpPr>
      <xdr:spPr>
        <a:xfrm>
          <a:off x="13131800" y="1101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分子は元利償還金の額の減を交付税算入額の減が上回り、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80,132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千円の増、分母は標準財政規模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の減を交付税算入額の減が上回り、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209,851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となった。そのため、単年度実質公債費比率は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ポイント悪化したが、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ヵ年平均の比率については、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類似団体と比較し良好な数値となっており、今後も適正な財政運営に努める。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41910</xdr:rowOff>
    </xdr:to>
    <xdr:cxnSp macro="">
      <xdr:nvCxnSpPr>
        <xdr:cNvPr id="375" name="直線コネクタ 374"/>
        <xdr:cNvCxnSpPr/>
      </xdr:nvCxnSpPr>
      <xdr:spPr>
        <a:xfrm flipV="1">
          <a:off x="17018000" y="6183884"/>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8" name="公債費負担の状況最大値テキスト"/>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9" name="直線コネクタ 378"/>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105410</xdr:rowOff>
    </xdr:from>
    <xdr:to>
      <xdr:col>81</xdr:col>
      <xdr:colOff>44450</xdr:colOff>
      <xdr:row>39</xdr:row>
      <xdr:rowOff>115062</xdr:rowOff>
    </xdr:to>
    <xdr:cxnSp macro="">
      <xdr:nvCxnSpPr>
        <xdr:cNvPr id="380" name="直線コネクタ 379"/>
        <xdr:cNvCxnSpPr/>
      </xdr:nvCxnSpPr>
      <xdr:spPr>
        <a:xfrm flipV="1">
          <a:off x="16179800" y="679196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142511</xdr:rowOff>
    </xdr:from>
    <xdr:ext cx="762000" cy="259045"/>
    <xdr:sp macro="" textlink="">
      <xdr:nvSpPr>
        <xdr:cNvPr id="381" name="公債費負担の状況平均値テキスト"/>
        <xdr:cNvSpPr txBox="1"/>
      </xdr:nvSpPr>
      <xdr:spPr>
        <a:xfrm>
          <a:off x="17106900" y="682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82" name="フローチャート: 判断 381"/>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115062</xdr:rowOff>
    </xdr:from>
    <xdr:to>
      <xdr:col>77</xdr:col>
      <xdr:colOff>44450</xdr:colOff>
      <xdr:row>39</xdr:row>
      <xdr:rowOff>144018</xdr:rowOff>
    </xdr:to>
    <xdr:cxnSp macro="">
      <xdr:nvCxnSpPr>
        <xdr:cNvPr id="383" name="直線コネクタ 382"/>
        <xdr:cNvCxnSpPr/>
      </xdr:nvCxnSpPr>
      <xdr:spPr>
        <a:xfrm flipV="1">
          <a:off x="15290800" y="680161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4" name="フローチャート: 判断 383"/>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5" name="テキスト ボックス 384"/>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144018</xdr:rowOff>
    </xdr:from>
    <xdr:to>
      <xdr:col>72</xdr:col>
      <xdr:colOff>203200</xdr:colOff>
      <xdr:row>40</xdr:row>
      <xdr:rowOff>11176</xdr:rowOff>
    </xdr:to>
    <xdr:cxnSp macro="">
      <xdr:nvCxnSpPr>
        <xdr:cNvPr id="386" name="直線コネクタ 385"/>
        <xdr:cNvCxnSpPr/>
      </xdr:nvCxnSpPr>
      <xdr:spPr>
        <a:xfrm flipV="1">
          <a:off x="14401800" y="683056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7" name="フローチャート: 判断 386"/>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75709</xdr:rowOff>
    </xdr:from>
    <xdr:ext cx="762000" cy="259045"/>
    <xdr:sp macro="" textlink="">
      <xdr:nvSpPr>
        <xdr:cNvPr id="388" name="テキスト ボックス 387"/>
        <xdr:cNvSpPr txBox="1"/>
      </xdr:nvSpPr>
      <xdr:spPr>
        <a:xfrm>
          <a:off x="14909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163322</xdr:rowOff>
    </xdr:from>
    <xdr:to>
      <xdr:col>68</xdr:col>
      <xdr:colOff>152400</xdr:colOff>
      <xdr:row>40</xdr:row>
      <xdr:rowOff>11176</xdr:rowOff>
    </xdr:to>
    <xdr:cxnSp macro="">
      <xdr:nvCxnSpPr>
        <xdr:cNvPr id="389" name="直線コネクタ 388"/>
        <xdr:cNvCxnSpPr/>
      </xdr:nvCxnSpPr>
      <xdr:spPr>
        <a:xfrm>
          <a:off x="13512800" y="684987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0" name="フローチャート: 判断 389"/>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391" name="テキスト ボックス 390"/>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2" name="フローチャート: 判断 391"/>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10431</xdr:rowOff>
    </xdr:from>
    <xdr:ext cx="762000" cy="259045"/>
    <xdr:sp macro="" textlink="">
      <xdr:nvSpPr>
        <xdr:cNvPr id="393" name="テキスト ボックス 392"/>
        <xdr:cNvSpPr txBox="1"/>
      </xdr:nvSpPr>
      <xdr:spPr>
        <a:xfrm>
          <a:off x="13131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99" name="楕円 398"/>
        <xdr:cNvSpPr/>
      </xdr:nvSpPr>
      <xdr:spPr>
        <a:xfrm>
          <a:off x="169672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71137</xdr:rowOff>
    </xdr:from>
    <xdr:ext cx="762000" cy="259045"/>
    <xdr:sp macro="" textlink="">
      <xdr:nvSpPr>
        <xdr:cNvPr id="400" name="公債費負担の状況該当値テキスト"/>
        <xdr:cNvSpPr txBox="1"/>
      </xdr:nvSpPr>
      <xdr:spPr>
        <a:xfrm>
          <a:off x="17106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64262</xdr:rowOff>
    </xdr:from>
    <xdr:to>
      <xdr:col>77</xdr:col>
      <xdr:colOff>95250</xdr:colOff>
      <xdr:row>39</xdr:row>
      <xdr:rowOff>165862</xdr:rowOff>
    </xdr:to>
    <xdr:sp macro="" textlink="">
      <xdr:nvSpPr>
        <xdr:cNvPr id="401" name="楕円 400"/>
        <xdr:cNvSpPr/>
      </xdr:nvSpPr>
      <xdr:spPr>
        <a:xfrm>
          <a:off x="161290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4589</xdr:rowOff>
    </xdr:from>
    <xdr:ext cx="736600" cy="259045"/>
    <xdr:sp macro="" textlink="">
      <xdr:nvSpPr>
        <xdr:cNvPr id="402" name="テキスト ボックス 401"/>
        <xdr:cNvSpPr txBox="1"/>
      </xdr:nvSpPr>
      <xdr:spPr>
        <a:xfrm>
          <a:off x="15798800" y="6519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93218</xdr:rowOff>
    </xdr:from>
    <xdr:to>
      <xdr:col>73</xdr:col>
      <xdr:colOff>44450</xdr:colOff>
      <xdr:row>40</xdr:row>
      <xdr:rowOff>23368</xdr:rowOff>
    </xdr:to>
    <xdr:sp macro="" textlink="">
      <xdr:nvSpPr>
        <xdr:cNvPr id="403" name="楕円 402"/>
        <xdr:cNvSpPr/>
      </xdr:nvSpPr>
      <xdr:spPr>
        <a:xfrm>
          <a:off x="15240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33545</xdr:rowOff>
    </xdr:from>
    <xdr:ext cx="762000" cy="259045"/>
    <xdr:sp macro="" textlink="">
      <xdr:nvSpPr>
        <xdr:cNvPr id="404" name="テキスト ボックス 403"/>
        <xdr:cNvSpPr txBox="1"/>
      </xdr:nvSpPr>
      <xdr:spPr>
        <a:xfrm>
          <a:off x="14909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131826</xdr:rowOff>
    </xdr:from>
    <xdr:to>
      <xdr:col>68</xdr:col>
      <xdr:colOff>203200</xdr:colOff>
      <xdr:row>40</xdr:row>
      <xdr:rowOff>61976</xdr:rowOff>
    </xdr:to>
    <xdr:sp macro="" textlink="">
      <xdr:nvSpPr>
        <xdr:cNvPr id="405" name="楕円 404"/>
        <xdr:cNvSpPr/>
      </xdr:nvSpPr>
      <xdr:spPr>
        <a:xfrm>
          <a:off x="14351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72153</xdr:rowOff>
    </xdr:from>
    <xdr:ext cx="762000" cy="259045"/>
    <xdr:sp macro="" textlink="">
      <xdr:nvSpPr>
        <xdr:cNvPr id="406" name="テキスト ボックス 405"/>
        <xdr:cNvSpPr txBox="1"/>
      </xdr:nvSpPr>
      <xdr:spPr>
        <a:xfrm>
          <a:off x="14020800" y="65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112522</xdr:rowOff>
    </xdr:from>
    <xdr:to>
      <xdr:col>64</xdr:col>
      <xdr:colOff>152400</xdr:colOff>
      <xdr:row>40</xdr:row>
      <xdr:rowOff>42672</xdr:rowOff>
    </xdr:to>
    <xdr:sp macro="" textlink="">
      <xdr:nvSpPr>
        <xdr:cNvPr id="407" name="楕円 406"/>
        <xdr:cNvSpPr/>
      </xdr:nvSpPr>
      <xdr:spPr>
        <a:xfrm>
          <a:off x="13462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52849</xdr:rowOff>
    </xdr:from>
    <xdr:ext cx="762000" cy="259045"/>
    <xdr:sp macro="" textlink="">
      <xdr:nvSpPr>
        <xdr:cNvPr id="408" name="テキスト ボックス 407"/>
        <xdr:cNvSpPr txBox="1"/>
      </xdr:nvSpPr>
      <xdr:spPr>
        <a:xfrm>
          <a:off x="13131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分子は将来負担額の減により、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55,552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標準財政規模の減により、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209,851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千円の減となったことから、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将来負担比率は前年同値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依然として類似団体より高い数値で推移しており、今後は「中津市行政サービス高度化プラン</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」に基づき、当該比率の適正な推移に努める。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40822</xdr:rowOff>
    </xdr:to>
    <xdr:cxnSp macro="">
      <xdr:nvCxnSpPr>
        <xdr:cNvPr id="439" name="直線コネクタ 438"/>
        <xdr:cNvCxnSpPr/>
      </xdr:nvCxnSpPr>
      <xdr:spPr>
        <a:xfrm flipV="1">
          <a:off x="17018000" y="231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xdr:rowOff>
    </xdr:from>
    <xdr:ext cx="762000" cy="259045"/>
    <xdr:sp macro="" textlink="">
      <xdr:nvSpPr>
        <xdr:cNvPr id="440" name="将来負担の状況最小値テキスト"/>
        <xdr:cNvSpPr txBox="1"/>
      </xdr:nvSpPr>
      <xdr:spPr>
        <a:xfrm>
          <a:off x="17106900" y="378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40822</xdr:rowOff>
    </xdr:from>
    <xdr:to>
      <xdr:col>81</xdr:col>
      <xdr:colOff>133350</xdr:colOff>
      <xdr:row>22</xdr:row>
      <xdr:rowOff>40822</xdr:rowOff>
    </xdr:to>
    <xdr:cxnSp macro="">
      <xdr:nvCxnSpPr>
        <xdr:cNvPr id="441" name="直線コネクタ 440"/>
        <xdr:cNvCxnSpPr/>
      </xdr:nvCxnSpPr>
      <xdr:spPr>
        <a:xfrm>
          <a:off x="16929100" y="38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122948</xdr:rowOff>
    </xdr:from>
    <xdr:to>
      <xdr:col>81</xdr:col>
      <xdr:colOff>44450</xdr:colOff>
      <xdr:row>15</xdr:row>
      <xdr:rowOff>122948</xdr:rowOff>
    </xdr:to>
    <xdr:cxnSp macro="">
      <xdr:nvCxnSpPr>
        <xdr:cNvPr id="444" name="直線コネクタ 443"/>
        <xdr:cNvCxnSpPr/>
      </xdr:nvCxnSpPr>
      <xdr:spPr>
        <a:xfrm>
          <a:off x="16179800" y="26946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164996</xdr:rowOff>
    </xdr:from>
    <xdr:ext cx="762000" cy="259045"/>
    <xdr:sp macro="" textlink="">
      <xdr:nvSpPr>
        <xdr:cNvPr id="445" name="将来負担の状況平均値テキスト"/>
        <xdr:cNvSpPr txBox="1"/>
      </xdr:nvSpPr>
      <xdr:spPr>
        <a:xfrm>
          <a:off x="17106900" y="2222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148469</xdr:rowOff>
    </xdr:from>
    <xdr:to>
      <xdr:col>81</xdr:col>
      <xdr:colOff>95250</xdr:colOff>
      <xdr:row>14</xdr:row>
      <xdr:rowOff>78619</xdr:rowOff>
    </xdr:to>
    <xdr:sp macro="" textlink="">
      <xdr:nvSpPr>
        <xdr:cNvPr id="446" name="フローチャート: 判断 445"/>
        <xdr:cNvSpPr/>
      </xdr:nvSpPr>
      <xdr:spPr>
        <a:xfrm>
          <a:off x="16967200" y="237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122948</xdr:rowOff>
    </xdr:from>
    <xdr:to>
      <xdr:col>77</xdr:col>
      <xdr:colOff>44450</xdr:colOff>
      <xdr:row>16</xdr:row>
      <xdr:rowOff>907</xdr:rowOff>
    </xdr:to>
    <xdr:cxnSp macro="">
      <xdr:nvCxnSpPr>
        <xdr:cNvPr id="447" name="直線コネクタ 446"/>
        <xdr:cNvCxnSpPr/>
      </xdr:nvCxnSpPr>
      <xdr:spPr>
        <a:xfrm flipV="1">
          <a:off x="15290800" y="2694698"/>
          <a:ext cx="889000" cy="4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8043</xdr:rowOff>
    </xdr:from>
    <xdr:to>
      <xdr:col>77</xdr:col>
      <xdr:colOff>95250</xdr:colOff>
      <xdr:row>14</xdr:row>
      <xdr:rowOff>109643</xdr:rowOff>
    </xdr:to>
    <xdr:sp macro="" textlink="">
      <xdr:nvSpPr>
        <xdr:cNvPr id="448" name="フローチャート: 判断 447"/>
        <xdr:cNvSpPr/>
      </xdr:nvSpPr>
      <xdr:spPr>
        <a:xfrm>
          <a:off x="161290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119820</xdr:rowOff>
    </xdr:from>
    <xdr:ext cx="736600" cy="259045"/>
    <xdr:sp macro="" textlink="">
      <xdr:nvSpPr>
        <xdr:cNvPr id="449" name="テキスト ボックス 448"/>
        <xdr:cNvSpPr txBox="1"/>
      </xdr:nvSpPr>
      <xdr:spPr>
        <a:xfrm>
          <a:off x="15798800" y="217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907</xdr:rowOff>
    </xdr:from>
    <xdr:to>
      <xdr:col>72</xdr:col>
      <xdr:colOff>203200</xdr:colOff>
      <xdr:row>16</xdr:row>
      <xdr:rowOff>51465</xdr:rowOff>
    </xdr:to>
    <xdr:cxnSp macro="">
      <xdr:nvCxnSpPr>
        <xdr:cNvPr id="450" name="直線コネクタ 449"/>
        <xdr:cNvCxnSpPr/>
      </xdr:nvCxnSpPr>
      <xdr:spPr>
        <a:xfrm flipV="1">
          <a:off x="14401800" y="2744107"/>
          <a:ext cx="889000" cy="5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68943</xdr:rowOff>
    </xdr:from>
    <xdr:to>
      <xdr:col>73</xdr:col>
      <xdr:colOff>44450</xdr:colOff>
      <xdr:row>14</xdr:row>
      <xdr:rowOff>170543</xdr:rowOff>
    </xdr:to>
    <xdr:sp macro="" textlink="">
      <xdr:nvSpPr>
        <xdr:cNvPr id="451" name="フローチャート: 判断 450"/>
        <xdr:cNvSpPr/>
      </xdr:nvSpPr>
      <xdr:spPr>
        <a:xfrm>
          <a:off x="15240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9270</xdr:rowOff>
    </xdr:from>
    <xdr:ext cx="762000" cy="259045"/>
    <xdr:sp macro="" textlink="">
      <xdr:nvSpPr>
        <xdr:cNvPr id="452" name="テキスト ボックス 451"/>
        <xdr:cNvSpPr txBox="1"/>
      </xdr:nvSpPr>
      <xdr:spPr>
        <a:xfrm>
          <a:off x="14909800" y="223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28484</xdr:rowOff>
    </xdr:from>
    <xdr:to>
      <xdr:col>68</xdr:col>
      <xdr:colOff>152400</xdr:colOff>
      <xdr:row>16</xdr:row>
      <xdr:rowOff>51465</xdr:rowOff>
    </xdr:to>
    <xdr:cxnSp macro="">
      <xdr:nvCxnSpPr>
        <xdr:cNvPr id="453" name="直線コネクタ 452"/>
        <xdr:cNvCxnSpPr/>
      </xdr:nvCxnSpPr>
      <xdr:spPr>
        <a:xfrm>
          <a:off x="13512800" y="2771684"/>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10100</xdr:rowOff>
    </xdr:from>
    <xdr:to>
      <xdr:col>68</xdr:col>
      <xdr:colOff>203200</xdr:colOff>
      <xdr:row>15</xdr:row>
      <xdr:rowOff>111700</xdr:rowOff>
    </xdr:to>
    <xdr:sp macro="" textlink="">
      <xdr:nvSpPr>
        <xdr:cNvPr id="454" name="フローチャート: 判断 453"/>
        <xdr:cNvSpPr/>
      </xdr:nvSpPr>
      <xdr:spPr>
        <a:xfrm>
          <a:off x="14351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121877</xdr:rowOff>
    </xdr:from>
    <xdr:ext cx="762000" cy="259045"/>
    <xdr:sp macro="" textlink="">
      <xdr:nvSpPr>
        <xdr:cNvPr id="455" name="テキスト ボックス 454"/>
        <xdr:cNvSpPr txBox="1"/>
      </xdr:nvSpPr>
      <xdr:spPr>
        <a:xfrm>
          <a:off x="14020800" y="235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122948</xdr:rowOff>
    </xdr:from>
    <xdr:to>
      <xdr:col>64</xdr:col>
      <xdr:colOff>152400</xdr:colOff>
      <xdr:row>15</xdr:row>
      <xdr:rowOff>53098</xdr:rowOff>
    </xdr:to>
    <xdr:sp macro="" textlink="">
      <xdr:nvSpPr>
        <xdr:cNvPr id="456" name="フローチャート: 判断 455"/>
        <xdr:cNvSpPr/>
      </xdr:nvSpPr>
      <xdr:spPr>
        <a:xfrm>
          <a:off x="13462000" y="252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63275</xdr:rowOff>
    </xdr:from>
    <xdr:ext cx="762000" cy="259045"/>
    <xdr:sp macro="" textlink="">
      <xdr:nvSpPr>
        <xdr:cNvPr id="457" name="テキスト ボックス 456"/>
        <xdr:cNvSpPr txBox="1"/>
      </xdr:nvSpPr>
      <xdr:spPr>
        <a:xfrm>
          <a:off x="13131800" y="229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72148</xdr:rowOff>
    </xdr:from>
    <xdr:to>
      <xdr:col>81</xdr:col>
      <xdr:colOff>95250</xdr:colOff>
      <xdr:row>16</xdr:row>
      <xdr:rowOff>2298</xdr:rowOff>
    </xdr:to>
    <xdr:sp macro="" textlink="">
      <xdr:nvSpPr>
        <xdr:cNvPr id="463" name="楕円 462"/>
        <xdr:cNvSpPr/>
      </xdr:nvSpPr>
      <xdr:spPr>
        <a:xfrm>
          <a:off x="16967200" y="264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44225</xdr:rowOff>
    </xdr:from>
    <xdr:ext cx="762000" cy="259045"/>
    <xdr:sp macro="" textlink="">
      <xdr:nvSpPr>
        <xdr:cNvPr id="464" name="将来負担の状況該当値テキスト"/>
        <xdr:cNvSpPr txBox="1"/>
      </xdr:nvSpPr>
      <xdr:spPr>
        <a:xfrm>
          <a:off x="17106900" y="2615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72148</xdr:rowOff>
    </xdr:from>
    <xdr:to>
      <xdr:col>77</xdr:col>
      <xdr:colOff>95250</xdr:colOff>
      <xdr:row>16</xdr:row>
      <xdr:rowOff>2298</xdr:rowOff>
    </xdr:to>
    <xdr:sp macro="" textlink="">
      <xdr:nvSpPr>
        <xdr:cNvPr id="465" name="楕円 464"/>
        <xdr:cNvSpPr/>
      </xdr:nvSpPr>
      <xdr:spPr>
        <a:xfrm>
          <a:off x="16129000" y="264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158525</xdr:rowOff>
    </xdr:from>
    <xdr:ext cx="736600" cy="259045"/>
    <xdr:sp macro="" textlink="">
      <xdr:nvSpPr>
        <xdr:cNvPr id="466" name="テキスト ボックス 465"/>
        <xdr:cNvSpPr txBox="1"/>
      </xdr:nvSpPr>
      <xdr:spPr>
        <a:xfrm>
          <a:off x="15798800" y="2730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121557</xdr:rowOff>
    </xdr:from>
    <xdr:to>
      <xdr:col>73</xdr:col>
      <xdr:colOff>44450</xdr:colOff>
      <xdr:row>16</xdr:row>
      <xdr:rowOff>51707</xdr:rowOff>
    </xdr:to>
    <xdr:sp macro="" textlink="">
      <xdr:nvSpPr>
        <xdr:cNvPr id="467" name="楕円 466"/>
        <xdr:cNvSpPr/>
      </xdr:nvSpPr>
      <xdr:spPr>
        <a:xfrm>
          <a:off x="15240000" y="269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36484</xdr:rowOff>
    </xdr:from>
    <xdr:ext cx="762000" cy="259045"/>
    <xdr:sp macro="" textlink="">
      <xdr:nvSpPr>
        <xdr:cNvPr id="468" name="テキスト ボックス 467"/>
        <xdr:cNvSpPr txBox="1"/>
      </xdr:nvSpPr>
      <xdr:spPr>
        <a:xfrm>
          <a:off x="14909800" y="277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665</xdr:rowOff>
    </xdr:from>
    <xdr:to>
      <xdr:col>68</xdr:col>
      <xdr:colOff>203200</xdr:colOff>
      <xdr:row>16</xdr:row>
      <xdr:rowOff>102265</xdr:rowOff>
    </xdr:to>
    <xdr:sp macro="" textlink="">
      <xdr:nvSpPr>
        <xdr:cNvPr id="469" name="楕円 468"/>
        <xdr:cNvSpPr/>
      </xdr:nvSpPr>
      <xdr:spPr>
        <a:xfrm>
          <a:off x="14351000" y="274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87042</xdr:rowOff>
    </xdr:from>
    <xdr:ext cx="762000" cy="259045"/>
    <xdr:sp macro="" textlink="">
      <xdr:nvSpPr>
        <xdr:cNvPr id="470" name="テキスト ボックス 469"/>
        <xdr:cNvSpPr txBox="1"/>
      </xdr:nvSpPr>
      <xdr:spPr>
        <a:xfrm>
          <a:off x="14020800" y="283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149134</xdr:rowOff>
    </xdr:from>
    <xdr:to>
      <xdr:col>64</xdr:col>
      <xdr:colOff>152400</xdr:colOff>
      <xdr:row>16</xdr:row>
      <xdr:rowOff>79284</xdr:rowOff>
    </xdr:to>
    <xdr:sp macro="" textlink="">
      <xdr:nvSpPr>
        <xdr:cNvPr id="471" name="楕円 470"/>
        <xdr:cNvSpPr/>
      </xdr:nvSpPr>
      <xdr:spPr>
        <a:xfrm>
          <a:off x="13462000" y="272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64061</xdr:rowOff>
    </xdr:from>
    <xdr:ext cx="762000" cy="259045"/>
    <xdr:sp macro="" textlink="">
      <xdr:nvSpPr>
        <xdr:cNvPr id="472" name="テキスト ボックス 471"/>
        <xdr:cNvSpPr txBox="1"/>
      </xdr:nvSpPr>
      <xdr:spPr>
        <a:xfrm>
          <a:off x="13131800" y="280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大分県中津市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82,221
79,854
491.44
48,155,680
46,251,435
1,288,146
23,995,071
37,342,394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人件費については、総合支所方式により、全体職員数が多く、類似団体より数値が大きくなった。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年度については、正職員数の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767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737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定年延長に伴う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退職者数の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人）に伴う退職手当の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の改善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今後「中津市定員適正化計画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」に基づき、職員数の適正化を図り人件費の削減に努める。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63319</xdr:rowOff>
    </xdr:from>
    <xdr:to>
      <xdr:col>24</xdr:col>
      <xdr:colOff>25400</xdr:colOff>
      <xdr:row>40</xdr:row>
      <xdr:rowOff>136797</xdr:rowOff>
    </xdr:to>
    <xdr:cxnSp macro="">
      <xdr:nvCxnSpPr>
        <xdr:cNvPr id="63" name="直線コネクタ 62"/>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108874</xdr:rowOff>
    </xdr:from>
    <xdr:ext cx="762000" cy="259045"/>
    <xdr:sp macro="" textlink="">
      <xdr:nvSpPr>
        <xdr:cNvPr id="64" name="人件費最小値テキスト"/>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136797</xdr:rowOff>
    </xdr:from>
    <xdr:to>
      <xdr:col>24</xdr:col>
      <xdr:colOff>114300</xdr:colOff>
      <xdr:row>40</xdr:row>
      <xdr:rowOff>136797</xdr:rowOff>
    </xdr:to>
    <xdr:cxnSp macro="">
      <xdr:nvCxnSpPr>
        <xdr:cNvPr id="65" name="直線コネクタ 64"/>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149696</xdr:rowOff>
    </xdr:from>
    <xdr:ext cx="762000" cy="259045"/>
    <xdr:sp macro="" textlink="">
      <xdr:nvSpPr>
        <xdr:cNvPr id="66" name="人件費最大値テキスト"/>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63319</xdr:rowOff>
    </xdr:from>
    <xdr:to>
      <xdr:col>24</xdr:col>
      <xdr:colOff>114300</xdr:colOff>
      <xdr:row>33</xdr:row>
      <xdr:rowOff>63319</xdr:rowOff>
    </xdr:to>
    <xdr:cxnSp macro="">
      <xdr:nvCxnSpPr>
        <xdr:cNvPr id="67" name="直線コネクタ 66"/>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143328</xdr:rowOff>
    </xdr:from>
    <xdr:to>
      <xdr:col>24</xdr:col>
      <xdr:colOff>25400</xdr:colOff>
      <xdr:row>37</xdr:row>
      <xdr:rowOff>56787</xdr:rowOff>
    </xdr:to>
    <xdr:cxnSp macro="">
      <xdr:nvCxnSpPr>
        <xdr:cNvPr id="68" name="直線コネクタ 67"/>
        <xdr:cNvCxnSpPr/>
      </xdr:nvCxnSpPr>
      <xdr:spPr>
        <a:xfrm flipV="1">
          <a:off x="3987800" y="6315528"/>
          <a:ext cx="8382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156408</xdr:rowOff>
    </xdr:from>
    <xdr:ext cx="762000" cy="259045"/>
    <xdr:sp macro="" textlink="">
      <xdr:nvSpPr>
        <xdr:cNvPr id="69" name="人件費平均値テキスト"/>
        <xdr:cNvSpPr txBox="1"/>
      </xdr:nvSpPr>
      <xdr:spPr>
        <a:xfrm>
          <a:off x="4914900" y="5985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139881</xdr:rowOff>
    </xdr:from>
    <xdr:to>
      <xdr:col>24</xdr:col>
      <xdr:colOff>76200</xdr:colOff>
      <xdr:row>36</xdr:row>
      <xdr:rowOff>70031</xdr:rowOff>
    </xdr:to>
    <xdr:sp macro="" textlink="">
      <xdr:nvSpPr>
        <xdr:cNvPr id="70" name="フローチャート: 判断 69"/>
        <xdr:cNvSpPr/>
      </xdr:nvSpPr>
      <xdr:spPr>
        <a:xfrm>
          <a:off x="47752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97608</xdr:rowOff>
    </xdr:from>
    <xdr:to>
      <xdr:col>19</xdr:col>
      <xdr:colOff>187325</xdr:colOff>
      <xdr:row>37</xdr:row>
      <xdr:rowOff>56787</xdr:rowOff>
    </xdr:to>
    <xdr:cxnSp macro="">
      <xdr:nvCxnSpPr>
        <xdr:cNvPr id="71" name="直線コネクタ 70"/>
        <xdr:cNvCxnSpPr/>
      </xdr:nvCxnSpPr>
      <xdr:spPr>
        <a:xfrm>
          <a:off x="3098800" y="626980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146413</xdr:rowOff>
    </xdr:from>
    <xdr:to>
      <xdr:col>20</xdr:col>
      <xdr:colOff>38100</xdr:colOff>
      <xdr:row>36</xdr:row>
      <xdr:rowOff>76563</xdr:rowOff>
    </xdr:to>
    <xdr:sp macro="" textlink="">
      <xdr:nvSpPr>
        <xdr:cNvPr id="72" name="フローチャート: 判断 71"/>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86740</xdr:rowOff>
    </xdr:from>
    <xdr:ext cx="736600" cy="259045"/>
    <xdr:sp macro="" textlink="">
      <xdr:nvSpPr>
        <xdr:cNvPr id="73" name="テキスト ボックス 72"/>
        <xdr:cNvSpPr txBox="1"/>
      </xdr:nvSpPr>
      <xdr:spPr>
        <a:xfrm>
          <a:off x="3606800" y="591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97608</xdr:rowOff>
    </xdr:from>
    <xdr:to>
      <xdr:col>15</xdr:col>
      <xdr:colOff>98425</xdr:colOff>
      <xdr:row>37</xdr:row>
      <xdr:rowOff>89444</xdr:rowOff>
    </xdr:to>
    <xdr:cxnSp macro="">
      <xdr:nvCxnSpPr>
        <xdr:cNvPr id="74" name="直線コネクタ 73"/>
        <xdr:cNvCxnSpPr/>
      </xdr:nvCxnSpPr>
      <xdr:spPr>
        <a:xfrm flipV="1">
          <a:off x="2209800" y="6269808"/>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89444</xdr:rowOff>
    </xdr:from>
    <xdr:to>
      <xdr:col>11</xdr:col>
      <xdr:colOff>9525</xdr:colOff>
      <xdr:row>37</xdr:row>
      <xdr:rowOff>141696</xdr:rowOff>
    </xdr:to>
    <xdr:cxnSp macro="">
      <xdr:nvCxnSpPr>
        <xdr:cNvPr id="77" name="直線コネクタ 76"/>
        <xdr:cNvCxnSpPr/>
      </xdr:nvCxnSpPr>
      <xdr:spPr>
        <a:xfrm flipV="1">
          <a:off x="1320800" y="643309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33746</xdr:rowOff>
    </xdr:from>
    <xdr:to>
      <xdr:col>11</xdr:col>
      <xdr:colOff>60325</xdr:colOff>
      <xdr:row>36</xdr:row>
      <xdr:rowOff>135346</xdr:rowOff>
    </xdr:to>
    <xdr:sp macro="" textlink="">
      <xdr:nvSpPr>
        <xdr:cNvPr id="78" name="フローチャート: 判断 77"/>
        <xdr:cNvSpPr/>
      </xdr:nvSpPr>
      <xdr:spPr>
        <a:xfrm>
          <a:off x="2159000" y="620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145523</xdr:rowOff>
    </xdr:from>
    <xdr:ext cx="762000" cy="259045"/>
    <xdr:sp macro="" textlink="">
      <xdr:nvSpPr>
        <xdr:cNvPr id="79" name="テキスト ボックス 78"/>
        <xdr:cNvSpPr txBox="1"/>
      </xdr:nvSpPr>
      <xdr:spPr>
        <a:xfrm>
          <a:off x="1828800" y="597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87630</xdr:rowOff>
    </xdr:from>
    <xdr:to>
      <xdr:col>6</xdr:col>
      <xdr:colOff>171450</xdr:colOff>
      <xdr:row>36</xdr:row>
      <xdr:rowOff>17780</xdr:rowOff>
    </xdr:to>
    <xdr:sp macro="" textlink="">
      <xdr:nvSpPr>
        <xdr:cNvPr id="80" name="フローチャート: 判断 79"/>
        <xdr:cNvSpPr/>
      </xdr:nvSpPr>
      <xdr:spPr>
        <a:xfrm>
          <a:off x="1270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27957</xdr:rowOff>
    </xdr:from>
    <xdr:ext cx="762000" cy="259045"/>
    <xdr:sp macro="" textlink="">
      <xdr:nvSpPr>
        <xdr:cNvPr id="81" name="テキスト ボックス 80"/>
        <xdr:cNvSpPr txBox="1"/>
      </xdr:nvSpPr>
      <xdr:spPr>
        <a:xfrm>
          <a:off x="939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92528</xdr:rowOff>
    </xdr:from>
    <xdr:to>
      <xdr:col>24</xdr:col>
      <xdr:colOff>76200</xdr:colOff>
      <xdr:row>37</xdr:row>
      <xdr:rowOff>22678</xdr:rowOff>
    </xdr:to>
    <xdr:sp macro="" textlink="">
      <xdr:nvSpPr>
        <xdr:cNvPr id="87" name="楕円 86"/>
        <xdr:cNvSpPr/>
      </xdr:nvSpPr>
      <xdr:spPr>
        <a:xfrm>
          <a:off x="47752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64605</xdr:rowOff>
    </xdr:from>
    <xdr:ext cx="762000" cy="259045"/>
    <xdr:sp macro="" textlink="">
      <xdr:nvSpPr>
        <xdr:cNvPr id="88" name="人件費該当値テキスト"/>
        <xdr:cNvSpPr txBox="1"/>
      </xdr:nvSpPr>
      <xdr:spPr>
        <a:xfrm>
          <a:off x="4914900" y="623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5987</xdr:rowOff>
    </xdr:from>
    <xdr:to>
      <xdr:col>20</xdr:col>
      <xdr:colOff>38100</xdr:colOff>
      <xdr:row>37</xdr:row>
      <xdr:rowOff>107587</xdr:rowOff>
    </xdr:to>
    <xdr:sp macro="" textlink="">
      <xdr:nvSpPr>
        <xdr:cNvPr id="89" name="楕円 88"/>
        <xdr:cNvSpPr/>
      </xdr:nvSpPr>
      <xdr:spPr>
        <a:xfrm>
          <a:off x="3937000" y="63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92364</xdr:rowOff>
    </xdr:from>
    <xdr:ext cx="736600" cy="259045"/>
    <xdr:sp macro="" textlink="">
      <xdr:nvSpPr>
        <xdr:cNvPr id="90" name="テキスト ボックス 89"/>
        <xdr:cNvSpPr txBox="1"/>
      </xdr:nvSpPr>
      <xdr:spPr>
        <a:xfrm>
          <a:off x="3606800" y="6436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46808</xdr:rowOff>
    </xdr:from>
    <xdr:to>
      <xdr:col>15</xdr:col>
      <xdr:colOff>149225</xdr:colOff>
      <xdr:row>36</xdr:row>
      <xdr:rowOff>148408</xdr:rowOff>
    </xdr:to>
    <xdr:sp macro="" textlink="">
      <xdr:nvSpPr>
        <xdr:cNvPr id="91" name="楕円 90"/>
        <xdr:cNvSpPr/>
      </xdr:nvSpPr>
      <xdr:spPr>
        <a:xfrm>
          <a:off x="3048000" y="621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133185</xdr:rowOff>
    </xdr:from>
    <xdr:ext cx="762000" cy="259045"/>
    <xdr:sp macro="" textlink="">
      <xdr:nvSpPr>
        <xdr:cNvPr id="92" name="テキスト ボックス 91"/>
        <xdr:cNvSpPr txBox="1"/>
      </xdr:nvSpPr>
      <xdr:spPr>
        <a:xfrm>
          <a:off x="2717800" y="630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38644</xdr:rowOff>
    </xdr:from>
    <xdr:to>
      <xdr:col>11</xdr:col>
      <xdr:colOff>60325</xdr:colOff>
      <xdr:row>37</xdr:row>
      <xdr:rowOff>140244</xdr:rowOff>
    </xdr:to>
    <xdr:sp macro="" textlink="">
      <xdr:nvSpPr>
        <xdr:cNvPr id="93" name="楕円 92"/>
        <xdr:cNvSpPr/>
      </xdr:nvSpPr>
      <xdr:spPr>
        <a:xfrm>
          <a:off x="2159000" y="638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125021</xdr:rowOff>
    </xdr:from>
    <xdr:ext cx="762000" cy="259045"/>
    <xdr:sp macro="" textlink="">
      <xdr:nvSpPr>
        <xdr:cNvPr id="94" name="テキスト ボックス 93"/>
        <xdr:cNvSpPr txBox="1"/>
      </xdr:nvSpPr>
      <xdr:spPr>
        <a:xfrm>
          <a:off x="1828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90896</xdr:rowOff>
    </xdr:from>
    <xdr:to>
      <xdr:col>6</xdr:col>
      <xdr:colOff>171450</xdr:colOff>
      <xdr:row>38</xdr:row>
      <xdr:rowOff>21045</xdr:rowOff>
    </xdr:to>
    <xdr:sp macro="" textlink="">
      <xdr:nvSpPr>
        <xdr:cNvPr id="95" name="楕円 94"/>
        <xdr:cNvSpPr/>
      </xdr:nvSpPr>
      <xdr:spPr>
        <a:xfrm>
          <a:off x="1270000" y="64345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5823</xdr:rowOff>
    </xdr:from>
    <xdr:ext cx="762000" cy="259045"/>
    <xdr:sp macro="" textlink="">
      <xdr:nvSpPr>
        <xdr:cNvPr id="96" name="テキスト ボックス 95"/>
        <xdr:cNvSpPr txBox="1"/>
      </xdr:nvSpPr>
      <xdr:spPr>
        <a:xfrm>
          <a:off x="939800" y="652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203,883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ポイントの悪化となった。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物価高騰による委託料の増（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+148,861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千円）が主な要因であり、依然として、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類似団体平均を上回っている状況であ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今後も「中津市行政サービス高度化プラン</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」に基づき、事務事業の見直し、改善等により物件費の削減に努める。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119380</xdr:rowOff>
    </xdr:to>
    <xdr:cxnSp macro="">
      <xdr:nvCxnSpPr>
        <xdr:cNvPr id="124" name="直線コネクタ 123"/>
        <xdr:cNvCxnSpPr/>
      </xdr:nvCxnSpPr>
      <xdr:spPr>
        <a:xfrm flipV="1">
          <a:off x="16510000" y="2146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91457</xdr:rowOff>
    </xdr:from>
    <xdr:ext cx="762000" cy="259045"/>
    <xdr:sp macro="" textlink="">
      <xdr:nvSpPr>
        <xdr:cNvPr id="125" name="物件費最小値テキスト"/>
        <xdr:cNvSpPr txBox="1"/>
      </xdr:nvSpPr>
      <xdr:spPr>
        <a:xfrm>
          <a:off x="16598900" y="352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119380</xdr:rowOff>
    </xdr:from>
    <xdr:to>
      <xdr:col>82</xdr:col>
      <xdr:colOff>196850</xdr:colOff>
      <xdr:row>20</xdr:row>
      <xdr:rowOff>119380</xdr:rowOff>
    </xdr:to>
    <xdr:cxnSp macro="">
      <xdr:nvCxnSpPr>
        <xdr:cNvPr id="126" name="直線コネクタ 125"/>
        <xdr:cNvCxnSpPr/>
      </xdr:nvCxnSpPr>
      <xdr:spPr>
        <a:xfrm>
          <a:off x="16421100" y="354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168910</xdr:rowOff>
    </xdr:from>
    <xdr:to>
      <xdr:col>82</xdr:col>
      <xdr:colOff>107950</xdr:colOff>
      <xdr:row>16</xdr:row>
      <xdr:rowOff>12700</xdr:rowOff>
    </xdr:to>
    <xdr:cxnSp macro="">
      <xdr:nvCxnSpPr>
        <xdr:cNvPr id="129" name="直線コネクタ 128"/>
        <xdr:cNvCxnSpPr/>
      </xdr:nvCxnSpPr>
      <xdr:spPr>
        <a:xfrm>
          <a:off x="15671800" y="27406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96537</xdr:rowOff>
    </xdr:from>
    <xdr:ext cx="762000" cy="259045"/>
    <xdr:sp macro="" textlink="">
      <xdr:nvSpPr>
        <xdr:cNvPr id="130" name="物件費平均値テキスト"/>
        <xdr:cNvSpPr txBox="1"/>
      </xdr:nvSpPr>
      <xdr:spPr>
        <a:xfrm>
          <a:off x="16598900" y="2496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31" name="フローチャート: 判断 130"/>
        <xdr:cNvSpPr/>
      </xdr:nvSpPr>
      <xdr:spPr>
        <a:xfrm>
          <a:off x="164592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115570</xdr:rowOff>
    </xdr:from>
    <xdr:to>
      <xdr:col>78</xdr:col>
      <xdr:colOff>69850</xdr:colOff>
      <xdr:row>15</xdr:row>
      <xdr:rowOff>168910</xdr:rowOff>
    </xdr:to>
    <xdr:cxnSp macro="">
      <xdr:nvCxnSpPr>
        <xdr:cNvPr id="132" name="直線コネクタ 131"/>
        <xdr:cNvCxnSpPr/>
      </xdr:nvCxnSpPr>
      <xdr:spPr>
        <a:xfrm>
          <a:off x="14782800" y="26873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41910</xdr:rowOff>
    </xdr:from>
    <xdr:to>
      <xdr:col>78</xdr:col>
      <xdr:colOff>120650</xdr:colOff>
      <xdr:row>15</xdr:row>
      <xdr:rowOff>143510</xdr:rowOff>
    </xdr:to>
    <xdr:sp macro="" textlink="">
      <xdr:nvSpPr>
        <xdr:cNvPr id="133" name="フローチャート: 判断 132"/>
        <xdr:cNvSpPr/>
      </xdr:nvSpPr>
      <xdr:spPr>
        <a:xfrm>
          <a:off x="15621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153687</xdr:rowOff>
    </xdr:from>
    <xdr:ext cx="736600" cy="259045"/>
    <xdr:sp macro="" textlink="">
      <xdr:nvSpPr>
        <xdr:cNvPr id="134" name="テキスト ボックス 133"/>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107950</xdr:rowOff>
    </xdr:from>
    <xdr:to>
      <xdr:col>73</xdr:col>
      <xdr:colOff>180975</xdr:colOff>
      <xdr:row>15</xdr:row>
      <xdr:rowOff>115570</xdr:rowOff>
    </xdr:to>
    <xdr:cxnSp macro="">
      <xdr:nvCxnSpPr>
        <xdr:cNvPr id="135" name="直線コネクタ 134"/>
        <xdr:cNvCxnSpPr/>
      </xdr:nvCxnSpPr>
      <xdr:spPr>
        <a:xfrm>
          <a:off x="13893800" y="2679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54627</xdr:rowOff>
    </xdr:from>
    <xdr:ext cx="762000" cy="259045"/>
    <xdr:sp macro="" textlink="">
      <xdr:nvSpPr>
        <xdr:cNvPr id="137" name="テキスト ボックス 136"/>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107950</xdr:rowOff>
    </xdr:from>
    <xdr:to>
      <xdr:col>69</xdr:col>
      <xdr:colOff>92075</xdr:colOff>
      <xdr:row>15</xdr:row>
      <xdr:rowOff>107950</xdr:rowOff>
    </xdr:to>
    <xdr:cxnSp macro="">
      <xdr:nvCxnSpPr>
        <xdr:cNvPr id="138" name="直線コネクタ 137"/>
        <xdr:cNvCxnSpPr/>
      </xdr:nvCxnSpPr>
      <xdr:spPr>
        <a:xfrm>
          <a:off x="13004800" y="2679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45720</xdr:rowOff>
    </xdr:from>
    <xdr:to>
      <xdr:col>69</xdr:col>
      <xdr:colOff>142875</xdr:colOff>
      <xdr:row>14</xdr:row>
      <xdr:rowOff>147320</xdr:rowOff>
    </xdr:to>
    <xdr:sp macro="" textlink="">
      <xdr:nvSpPr>
        <xdr:cNvPr id="139" name="フローチャート: 判断 138"/>
        <xdr:cNvSpPr/>
      </xdr:nvSpPr>
      <xdr:spPr>
        <a:xfrm>
          <a:off x="13843000" y="244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157497</xdr:rowOff>
    </xdr:from>
    <xdr:ext cx="762000" cy="259045"/>
    <xdr:sp macro="" textlink="">
      <xdr:nvSpPr>
        <xdr:cNvPr id="140" name="テキスト ボックス 139"/>
        <xdr:cNvSpPr txBox="1"/>
      </xdr:nvSpPr>
      <xdr:spPr>
        <a:xfrm>
          <a:off x="13512800" y="221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137160</xdr:rowOff>
    </xdr:from>
    <xdr:to>
      <xdr:col>65</xdr:col>
      <xdr:colOff>53975</xdr:colOff>
      <xdr:row>15</xdr:row>
      <xdr:rowOff>67310</xdr:rowOff>
    </xdr:to>
    <xdr:sp macro="" textlink="">
      <xdr:nvSpPr>
        <xdr:cNvPr id="141" name="フローチャート: 判断 140"/>
        <xdr:cNvSpPr/>
      </xdr:nvSpPr>
      <xdr:spPr>
        <a:xfrm>
          <a:off x="12954000" y="253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77487</xdr:rowOff>
    </xdr:from>
    <xdr:ext cx="762000" cy="259045"/>
    <xdr:sp macro="" textlink="">
      <xdr:nvSpPr>
        <xdr:cNvPr id="142" name="テキスト ボックス 141"/>
        <xdr:cNvSpPr txBox="1"/>
      </xdr:nvSpPr>
      <xdr:spPr>
        <a:xfrm>
          <a:off x="12623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8" name="楕円 147"/>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105427</xdr:rowOff>
    </xdr:from>
    <xdr:ext cx="762000" cy="259045"/>
    <xdr:sp macro="" textlink="">
      <xdr:nvSpPr>
        <xdr:cNvPr id="149" name="物件費該当値テキスト"/>
        <xdr:cNvSpPr txBox="1"/>
      </xdr:nvSpPr>
      <xdr:spPr>
        <a:xfrm>
          <a:off x="165989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118110</xdr:rowOff>
    </xdr:from>
    <xdr:to>
      <xdr:col>78</xdr:col>
      <xdr:colOff>120650</xdr:colOff>
      <xdr:row>16</xdr:row>
      <xdr:rowOff>48260</xdr:rowOff>
    </xdr:to>
    <xdr:sp macro="" textlink="">
      <xdr:nvSpPr>
        <xdr:cNvPr id="150" name="楕円 149"/>
        <xdr:cNvSpPr/>
      </xdr:nvSpPr>
      <xdr:spPr>
        <a:xfrm>
          <a:off x="15621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33037</xdr:rowOff>
    </xdr:from>
    <xdr:ext cx="736600" cy="259045"/>
    <xdr:sp macro="" textlink="">
      <xdr:nvSpPr>
        <xdr:cNvPr id="151" name="テキスト ボックス 150"/>
        <xdr:cNvSpPr txBox="1"/>
      </xdr:nvSpPr>
      <xdr:spPr>
        <a:xfrm>
          <a:off x="15290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64770</xdr:rowOff>
    </xdr:from>
    <xdr:to>
      <xdr:col>74</xdr:col>
      <xdr:colOff>31750</xdr:colOff>
      <xdr:row>15</xdr:row>
      <xdr:rowOff>166370</xdr:rowOff>
    </xdr:to>
    <xdr:sp macro="" textlink="">
      <xdr:nvSpPr>
        <xdr:cNvPr id="152" name="楕円 151"/>
        <xdr:cNvSpPr/>
      </xdr:nvSpPr>
      <xdr:spPr>
        <a:xfrm>
          <a:off x="14732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151147</xdr:rowOff>
    </xdr:from>
    <xdr:ext cx="762000" cy="259045"/>
    <xdr:sp macro="" textlink="">
      <xdr:nvSpPr>
        <xdr:cNvPr id="153" name="テキスト ボックス 152"/>
        <xdr:cNvSpPr txBox="1"/>
      </xdr:nvSpPr>
      <xdr:spPr>
        <a:xfrm>
          <a:off x="144018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57150</xdr:rowOff>
    </xdr:from>
    <xdr:to>
      <xdr:col>69</xdr:col>
      <xdr:colOff>142875</xdr:colOff>
      <xdr:row>15</xdr:row>
      <xdr:rowOff>158750</xdr:rowOff>
    </xdr:to>
    <xdr:sp macro="" textlink="">
      <xdr:nvSpPr>
        <xdr:cNvPr id="154" name="楕円 153"/>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143527</xdr:rowOff>
    </xdr:from>
    <xdr:ext cx="762000" cy="259045"/>
    <xdr:sp macro="" textlink="">
      <xdr:nvSpPr>
        <xdr:cNvPr id="155" name="テキスト ボックス 154"/>
        <xdr:cNvSpPr txBox="1"/>
      </xdr:nvSpPr>
      <xdr:spPr>
        <a:xfrm>
          <a:off x="13512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56" name="楕円 155"/>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143527</xdr:rowOff>
    </xdr:from>
    <xdr:ext cx="762000" cy="259045"/>
    <xdr:sp macro="" textlink="">
      <xdr:nvSpPr>
        <xdr:cNvPr id="157" name="テキスト ボックス 156"/>
        <xdr:cNvSpPr txBox="1"/>
      </xdr:nvSpPr>
      <xdr:spPr>
        <a:xfrm>
          <a:off x="12623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扶助費は、私立保育所等運営費</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や障害児通所給付費</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の増</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今後も横ばいで推移することが見込まれるため、さらなる財政基盤の確立に努める。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62</xdr:row>
      <xdr:rowOff>78015</xdr:rowOff>
    </xdr:to>
    <xdr:cxnSp macro="">
      <xdr:nvCxnSpPr>
        <xdr:cNvPr id="187" name="直線コネクタ 186"/>
        <xdr:cNvCxnSpPr/>
      </xdr:nvCxnSpPr>
      <xdr:spPr>
        <a:xfrm flipV="1">
          <a:off x="4826000" y="922201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50092</xdr:rowOff>
    </xdr:from>
    <xdr:ext cx="762000" cy="259045"/>
    <xdr:sp macro="" textlink="">
      <xdr:nvSpPr>
        <xdr:cNvPr id="188" name="扶助費最小値テキスト"/>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78015</xdr:rowOff>
    </xdr:from>
    <xdr:to>
      <xdr:col>24</xdr:col>
      <xdr:colOff>114300</xdr:colOff>
      <xdr:row>62</xdr:row>
      <xdr:rowOff>78015</xdr:rowOff>
    </xdr:to>
    <xdr:cxnSp macro="">
      <xdr:nvCxnSpPr>
        <xdr:cNvPr id="189" name="直線コネクタ 188"/>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135165</xdr:rowOff>
    </xdr:from>
    <xdr:to>
      <xdr:col>24</xdr:col>
      <xdr:colOff>25400</xdr:colOff>
      <xdr:row>58</xdr:row>
      <xdr:rowOff>143328</xdr:rowOff>
    </xdr:to>
    <xdr:cxnSp macro="">
      <xdr:nvCxnSpPr>
        <xdr:cNvPr id="192" name="直線コネクタ 191"/>
        <xdr:cNvCxnSpPr/>
      </xdr:nvCxnSpPr>
      <xdr:spPr>
        <a:xfrm>
          <a:off x="3987800" y="9907815"/>
          <a:ext cx="8382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3"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4" name="フローチャート: 判断 193"/>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143328</xdr:rowOff>
    </xdr:from>
    <xdr:to>
      <xdr:col>19</xdr:col>
      <xdr:colOff>187325</xdr:colOff>
      <xdr:row>57</xdr:row>
      <xdr:rowOff>135165</xdr:rowOff>
    </xdr:to>
    <xdr:cxnSp macro="">
      <xdr:nvCxnSpPr>
        <xdr:cNvPr id="195" name="直線コネクタ 194"/>
        <xdr:cNvCxnSpPr/>
      </xdr:nvCxnSpPr>
      <xdr:spPr>
        <a:xfrm>
          <a:off x="3098800" y="9744528"/>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7" name="テキスト ボックス 196"/>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143328</xdr:rowOff>
    </xdr:from>
    <xdr:to>
      <xdr:col>15</xdr:col>
      <xdr:colOff>98425</xdr:colOff>
      <xdr:row>58</xdr:row>
      <xdr:rowOff>61685</xdr:rowOff>
    </xdr:to>
    <xdr:cxnSp macro="">
      <xdr:nvCxnSpPr>
        <xdr:cNvPr id="198" name="直線コネクタ 197"/>
        <xdr:cNvCxnSpPr/>
      </xdr:nvCxnSpPr>
      <xdr:spPr>
        <a:xfrm flipV="1">
          <a:off x="2209800" y="9744528"/>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00" name="テキスト ボックス 199"/>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61685</xdr:rowOff>
    </xdr:from>
    <xdr:to>
      <xdr:col>11</xdr:col>
      <xdr:colOff>9525</xdr:colOff>
      <xdr:row>58</xdr:row>
      <xdr:rowOff>143328</xdr:rowOff>
    </xdr:to>
    <xdr:cxnSp macro="">
      <xdr:nvCxnSpPr>
        <xdr:cNvPr id="201" name="直線コネクタ 200"/>
        <xdr:cNvCxnSpPr/>
      </xdr:nvCxnSpPr>
      <xdr:spPr>
        <a:xfrm flipV="1">
          <a:off x="1320800" y="100057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202" name="フローチャート: 判断 201"/>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199</xdr:rowOff>
    </xdr:from>
    <xdr:ext cx="762000" cy="259045"/>
    <xdr:sp macro="" textlink="">
      <xdr:nvSpPr>
        <xdr:cNvPr id="203" name="テキスト ボックス 202"/>
        <xdr:cNvSpPr txBox="1"/>
      </xdr:nvSpPr>
      <xdr:spPr>
        <a:xfrm>
          <a:off x="1828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04" name="フローチャート: 判断 203"/>
        <xdr:cNvSpPr/>
      </xdr:nvSpPr>
      <xdr:spPr>
        <a:xfrm>
          <a:off x="1270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147155</xdr:rowOff>
    </xdr:from>
    <xdr:ext cx="762000" cy="259045"/>
    <xdr:sp macro="" textlink="">
      <xdr:nvSpPr>
        <xdr:cNvPr id="205" name="テキスト ボックス 204"/>
        <xdr:cNvSpPr txBox="1"/>
      </xdr:nvSpPr>
      <xdr:spPr>
        <a:xfrm>
          <a:off x="939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92528</xdr:rowOff>
    </xdr:from>
    <xdr:to>
      <xdr:col>24</xdr:col>
      <xdr:colOff>76200</xdr:colOff>
      <xdr:row>59</xdr:row>
      <xdr:rowOff>22678</xdr:rowOff>
    </xdr:to>
    <xdr:sp macro="" textlink="">
      <xdr:nvSpPr>
        <xdr:cNvPr id="211" name="楕円 210"/>
        <xdr:cNvSpPr/>
      </xdr:nvSpPr>
      <xdr:spPr>
        <a:xfrm>
          <a:off x="47752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64605</xdr:rowOff>
    </xdr:from>
    <xdr:ext cx="762000" cy="259045"/>
    <xdr:sp macro="" textlink="">
      <xdr:nvSpPr>
        <xdr:cNvPr id="212" name="扶助費該当値テキスト"/>
        <xdr:cNvSpPr txBox="1"/>
      </xdr:nvSpPr>
      <xdr:spPr>
        <a:xfrm>
          <a:off x="49149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84365</xdr:rowOff>
    </xdr:from>
    <xdr:to>
      <xdr:col>20</xdr:col>
      <xdr:colOff>38100</xdr:colOff>
      <xdr:row>58</xdr:row>
      <xdr:rowOff>14515</xdr:rowOff>
    </xdr:to>
    <xdr:sp macro="" textlink="">
      <xdr:nvSpPr>
        <xdr:cNvPr id="213" name="楕円 212"/>
        <xdr:cNvSpPr/>
      </xdr:nvSpPr>
      <xdr:spPr>
        <a:xfrm>
          <a:off x="3937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170742</xdr:rowOff>
    </xdr:from>
    <xdr:ext cx="736600" cy="259045"/>
    <xdr:sp macro="" textlink="">
      <xdr:nvSpPr>
        <xdr:cNvPr id="214" name="テキスト ボックス 213"/>
        <xdr:cNvSpPr txBox="1"/>
      </xdr:nvSpPr>
      <xdr:spPr>
        <a:xfrm>
          <a:off x="3606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92528</xdr:rowOff>
    </xdr:from>
    <xdr:to>
      <xdr:col>15</xdr:col>
      <xdr:colOff>149225</xdr:colOff>
      <xdr:row>57</xdr:row>
      <xdr:rowOff>22678</xdr:rowOff>
    </xdr:to>
    <xdr:sp macro="" textlink="">
      <xdr:nvSpPr>
        <xdr:cNvPr id="215" name="楕円 214"/>
        <xdr:cNvSpPr/>
      </xdr:nvSpPr>
      <xdr:spPr>
        <a:xfrm>
          <a:off x="3048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7455</xdr:rowOff>
    </xdr:from>
    <xdr:ext cx="762000" cy="259045"/>
    <xdr:sp macro="" textlink="">
      <xdr:nvSpPr>
        <xdr:cNvPr id="216" name="テキスト ボックス 215"/>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10885</xdr:rowOff>
    </xdr:from>
    <xdr:to>
      <xdr:col>11</xdr:col>
      <xdr:colOff>60325</xdr:colOff>
      <xdr:row>58</xdr:row>
      <xdr:rowOff>112485</xdr:rowOff>
    </xdr:to>
    <xdr:sp macro="" textlink="">
      <xdr:nvSpPr>
        <xdr:cNvPr id="217" name="楕円 216"/>
        <xdr:cNvSpPr/>
      </xdr:nvSpPr>
      <xdr:spPr>
        <a:xfrm>
          <a:off x="2159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97262</xdr:rowOff>
    </xdr:from>
    <xdr:ext cx="762000" cy="259045"/>
    <xdr:sp macro="" textlink="">
      <xdr:nvSpPr>
        <xdr:cNvPr id="218" name="テキスト ボックス 217"/>
        <xdr:cNvSpPr txBox="1"/>
      </xdr:nvSpPr>
      <xdr:spPr>
        <a:xfrm>
          <a:off x="1828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92528</xdr:rowOff>
    </xdr:from>
    <xdr:to>
      <xdr:col>6</xdr:col>
      <xdr:colOff>171450</xdr:colOff>
      <xdr:row>59</xdr:row>
      <xdr:rowOff>22678</xdr:rowOff>
    </xdr:to>
    <xdr:sp macro="" textlink="">
      <xdr:nvSpPr>
        <xdr:cNvPr id="219" name="楕円 218"/>
        <xdr:cNvSpPr/>
      </xdr:nvSpPr>
      <xdr:spPr>
        <a:xfrm>
          <a:off x="1270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7455</xdr:rowOff>
    </xdr:from>
    <xdr:ext cx="762000" cy="259045"/>
    <xdr:sp macro="" textlink="">
      <xdr:nvSpPr>
        <xdr:cNvPr id="220" name="テキスト ボックス 219"/>
        <xdr:cNvSpPr txBox="1"/>
      </xdr:nvSpPr>
      <xdr:spPr>
        <a:xfrm>
          <a:off x="9398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その他は、</a:t>
          </a:r>
          <a:r>
            <a:rPr kumimoji="1" lang="ja-JP" altLang="ja-JP" sz="1100">
              <a:solidFill>
                <a:schemeClr val="dk1"/>
              </a:solidFill>
              <a:effectLst/>
              <a:latin typeface="+mn-lt"/>
              <a:ea typeface="+mn-ea"/>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令和５年度より農業集落排水が公営企業会計へと移行したことに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伴い、農業集落排水事業特別会計繰出金の減（△</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169,946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千円）が主な要因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の改善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今後も他会計繰出金の抑制を図るべく、「中津市行政サービス高度化プラン</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」に基づき、各公営企業・特別会計の経営健全化により削減を図る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50800</xdr:rowOff>
    </xdr:from>
    <xdr:to>
      <xdr:col>82</xdr:col>
      <xdr:colOff>107950</xdr:colOff>
      <xdr:row>60</xdr:row>
      <xdr:rowOff>165100</xdr:rowOff>
    </xdr:to>
    <xdr:cxnSp macro="">
      <xdr:nvCxnSpPr>
        <xdr:cNvPr id="248" name="直線コネクタ 247"/>
        <xdr:cNvCxnSpPr/>
      </xdr:nvCxnSpPr>
      <xdr:spPr>
        <a:xfrm flipV="1">
          <a:off x="16510000" y="8966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9"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50" name="直線コネクタ 249"/>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50800</xdr:rowOff>
    </xdr:from>
    <xdr:to>
      <xdr:col>82</xdr:col>
      <xdr:colOff>196850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107950</xdr:rowOff>
    </xdr:from>
    <xdr:to>
      <xdr:col>82</xdr:col>
      <xdr:colOff>107950</xdr:colOff>
      <xdr:row>58</xdr:row>
      <xdr:rowOff>0</xdr:rowOff>
    </xdr:to>
    <xdr:cxnSp macro="">
      <xdr:nvCxnSpPr>
        <xdr:cNvPr id="253" name="直線コネクタ 252"/>
        <xdr:cNvCxnSpPr/>
      </xdr:nvCxnSpPr>
      <xdr:spPr>
        <a:xfrm flipV="1">
          <a:off x="15671800" y="98806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60977</xdr:rowOff>
    </xdr:from>
    <xdr:ext cx="762000" cy="259045"/>
    <xdr:sp macro="" textlink="">
      <xdr:nvSpPr>
        <xdr:cNvPr id="254" name="その他平均値テキスト"/>
        <xdr:cNvSpPr txBox="1"/>
      </xdr:nvSpPr>
      <xdr:spPr>
        <a:xfrm>
          <a:off x="16598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82550</xdr:rowOff>
    </xdr:from>
    <xdr:to>
      <xdr:col>78</xdr:col>
      <xdr:colOff>69850</xdr:colOff>
      <xdr:row>58</xdr:row>
      <xdr:rowOff>0</xdr:rowOff>
    </xdr:to>
    <xdr:cxnSp macro="">
      <xdr:nvCxnSpPr>
        <xdr:cNvPr id="256" name="直線コネクタ 255"/>
        <xdr:cNvCxnSpPr/>
      </xdr:nvCxnSpPr>
      <xdr:spPr>
        <a:xfrm>
          <a:off x="14782800" y="9855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7" name="フローチャート: 判断 256"/>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156227</xdr:rowOff>
    </xdr:from>
    <xdr:ext cx="736600" cy="259045"/>
    <xdr:sp macro="" textlink="">
      <xdr:nvSpPr>
        <xdr:cNvPr id="258" name="テキスト ボックス 257"/>
        <xdr:cNvSpPr txBox="1"/>
      </xdr:nvSpPr>
      <xdr:spPr>
        <a:xfrm>
          <a:off x="15290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82550</xdr:rowOff>
    </xdr:from>
    <xdr:to>
      <xdr:col>73</xdr:col>
      <xdr:colOff>180975</xdr:colOff>
      <xdr:row>58</xdr:row>
      <xdr:rowOff>25400</xdr:rowOff>
    </xdr:to>
    <xdr:cxnSp macro="">
      <xdr:nvCxnSpPr>
        <xdr:cNvPr id="259" name="直線コネクタ 258"/>
        <xdr:cNvCxnSpPr/>
      </xdr:nvCxnSpPr>
      <xdr:spPr>
        <a:xfrm flipV="1">
          <a:off x="13893800" y="9855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0" name="フローチャート: 判断 259"/>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61" name="テキスト ボックス 260"/>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25400</xdr:rowOff>
    </xdr:from>
    <xdr:to>
      <xdr:col>69</xdr:col>
      <xdr:colOff>92075</xdr:colOff>
      <xdr:row>58</xdr:row>
      <xdr:rowOff>25400</xdr:rowOff>
    </xdr:to>
    <xdr:cxnSp macro="">
      <xdr:nvCxnSpPr>
        <xdr:cNvPr id="262" name="直線コネクタ 261"/>
        <xdr:cNvCxnSpPr/>
      </xdr:nvCxnSpPr>
      <xdr:spPr>
        <a:xfrm>
          <a:off x="130048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3" name="フローチャート: 判断 262"/>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73677</xdr:rowOff>
    </xdr:from>
    <xdr:ext cx="762000" cy="259045"/>
    <xdr:sp macro="" textlink="">
      <xdr:nvSpPr>
        <xdr:cNvPr id="264" name="テキスト ボックス 263"/>
        <xdr:cNvSpPr txBox="1"/>
      </xdr:nvSpPr>
      <xdr:spPr>
        <a:xfrm>
          <a:off x="13512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44450</xdr:rowOff>
    </xdr:from>
    <xdr:to>
      <xdr:col>65</xdr:col>
      <xdr:colOff>53975</xdr:colOff>
      <xdr:row>59</xdr:row>
      <xdr:rowOff>146050</xdr:rowOff>
    </xdr:to>
    <xdr:sp macro="" textlink="">
      <xdr:nvSpPr>
        <xdr:cNvPr id="265" name="フローチャート: 判断 264"/>
        <xdr:cNvSpPr/>
      </xdr:nvSpPr>
      <xdr:spPr>
        <a:xfrm>
          <a:off x="129540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130827</xdr:rowOff>
    </xdr:from>
    <xdr:ext cx="762000" cy="259045"/>
    <xdr:sp macro="" textlink="">
      <xdr:nvSpPr>
        <xdr:cNvPr id="266" name="テキスト ボックス 265"/>
        <xdr:cNvSpPr txBox="1"/>
      </xdr:nvSpPr>
      <xdr:spPr>
        <a:xfrm>
          <a:off x="126238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72" name="楕円 271"/>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29227</xdr:rowOff>
    </xdr:from>
    <xdr:ext cx="762000" cy="259045"/>
    <xdr:sp macro="" textlink="">
      <xdr:nvSpPr>
        <xdr:cNvPr id="273" name="その他該当値テキスト"/>
        <xdr:cNvSpPr txBox="1"/>
      </xdr:nvSpPr>
      <xdr:spPr>
        <a:xfrm>
          <a:off x="16598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120650</xdr:rowOff>
    </xdr:from>
    <xdr:to>
      <xdr:col>78</xdr:col>
      <xdr:colOff>120650</xdr:colOff>
      <xdr:row>58</xdr:row>
      <xdr:rowOff>50800</xdr:rowOff>
    </xdr:to>
    <xdr:sp macro="" textlink="">
      <xdr:nvSpPr>
        <xdr:cNvPr id="274" name="楕円 273"/>
        <xdr:cNvSpPr/>
      </xdr:nvSpPr>
      <xdr:spPr>
        <a:xfrm>
          <a:off x="15621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35577</xdr:rowOff>
    </xdr:from>
    <xdr:ext cx="736600" cy="259045"/>
    <xdr:sp macro="" textlink="">
      <xdr:nvSpPr>
        <xdr:cNvPr id="275" name="テキスト ボックス 274"/>
        <xdr:cNvSpPr txBox="1"/>
      </xdr:nvSpPr>
      <xdr:spPr>
        <a:xfrm>
          <a:off x="15290800" y="997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31750</xdr:rowOff>
    </xdr:from>
    <xdr:to>
      <xdr:col>74</xdr:col>
      <xdr:colOff>31750</xdr:colOff>
      <xdr:row>57</xdr:row>
      <xdr:rowOff>133350</xdr:rowOff>
    </xdr:to>
    <xdr:sp macro="" textlink="">
      <xdr:nvSpPr>
        <xdr:cNvPr id="276" name="楕円 275"/>
        <xdr:cNvSpPr/>
      </xdr:nvSpPr>
      <xdr:spPr>
        <a:xfrm>
          <a:off x="14732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118127</xdr:rowOff>
    </xdr:from>
    <xdr:ext cx="762000" cy="259045"/>
    <xdr:sp macro="" textlink="">
      <xdr:nvSpPr>
        <xdr:cNvPr id="277" name="テキスト ボックス 276"/>
        <xdr:cNvSpPr txBox="1"/>
      </xdr:nvSpPr>
      <xdr:spPr>
        <a:xfrm>
          <a:off x="14401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146050</xdr:rowOff>
    </xdr:from>
    <xdr:to>
      <xdr:col>69</xdr:col>
      <xdr:colOff>142875</xdr:colOff>
      <xdr:row>58</xdr:row>
      <xdr:rowOff>76200</xdr:rowOff>
    </xdr:to>
    <xdr:sp macro="" textlink="">
      <xdr:nvSpPr>
        <xdr:cNvPr id="278" name="楕円 277"/>
        <xdr:cNvSpPr/>
      </xdr:nvSpPr>
      <xdr:spPr>
        <a:xfrm>
          <a:off x="13843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86377</xdr:rowOff>
    </xdr:from>
    <xdr:ext cx="762000" cy="259045"/>
    <xdr:sp macro="" textlink="">
      <xdr:nvSpPr>
        <xdr:cNvPr id="279" name="テキスト ボックス 278"/>
        <xdr:cNvSpPr txBox="1"/>
      </xdr:nvSpPr>
      <xdr:spPr>
        <a:xfrm>
          <a:off x="13512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146050</xdr:rowOff>
    </xdr:from>
    <xdr:to>
      <xdr:col>65</xdr:col>
      <xdr:colOff>53975</xdr:colOff>
      <xdr:row>58</xdr:row>
      <xdr:rowOff>76200</xdr:rowOff>
    </xdr:to>
    <xdr:sp macro="" textlink="">
      <xdr:nvSpPr>
        <xdr:cNvPr id="280" name="楕円 279"/>
        <xdr:cNvSpPr/>
      </xdr:nvSpPr>
      <xdr:spPr>
        <a:xfrm>
          <a:off x="12954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86377</xdr:rowOff>
    </xdr:from>
    <xdr:ext cx="762000" cy="259045"/>
    <xdr:sp macro="" textlink="">
      <xdr:nvSpPr>
        <xdr:cNvPr id="281" name="テキスト ボックス 280"/>
        <xdr:cNvSpPr txBox="1"/>
      </xdr:nvSpPr>
      <xdr:spPr>
        <a:xfrm>
          <a:off x="12623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補助費等は、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198,385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ポイントの増となった。令和５年度より農業集落排水が公営企業会計へと移行したことにより下水道事業会計補助金の増（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+183,261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千円）が主な要因である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度に渡って行った補助金評価により、補助金の抑制が図られ、類似団体平均よりも良好な状態で推移している。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131572</xdr:rowOff>
    </xdr:to>
    <xdr:cxnSp macro="">
      <xdr:nvCxnSpPr>
        <xdr:cNvPr id="306" name="直線コネクタ 305"/>
        <xdr:cNvCxnSpPr/>
      </xdr:nvCxnSpPr>
      <xdr:spPr>
        <a:xfrm flipV="1">
          <a:off x="16510000" y="591515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7"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8" name="直線コネクタ 307"/>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9"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0" name="直線コネクタ 309"/>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51562</xdr:rowOff>
    </xdr:from>
    <xdr:to>
      <xdr:col>82</xdr:col>
      <xdr:colOff>107950</xdr:colOff>
      <xdr:row>35</xdr:row>
      <xdr:rowOff>83566</xdr:rowOff>
    </xdr:to>
    <xdr:cxnSp macro="">
      <xdr:nvCxnSpPr>
        <xdr:cNvPr id="311" name="直線コネクタ 310"/>
        <xdr:cNvCxnSpPr/>
      </xdr:nvCxnSpPr>
      <xdr:spPr>
        <a:xfrm>
          <a:off x="15671800" y="605231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12" name="補助費等平均値テキスト"/>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3" name="フローチャート: 判断 312"/>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46990</xdr:rowOff>
    </xdr:from>
    <xdr:to>
      <xdr:col>78</xdr:col>
      <xdr:colOff>69850</xdr:colOff>
      <xdr:row>35</xdr:row>
      <xdr:rowOff>51562</xdr:rowOff>
    </xdr:to>
    <xdr:cxnSp macro="">
      <xdr:nvCxnSpPr>
        <xdr:cNvPr id="314" name="直線コネクタ 313"/>
        <xdr:cNvCxnSpPr/>
      </xdr:nvCxnSpPr>
      <xdr:spPr>
        <a:xfrm>
          <a:off x="14782800" y="60477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5" name="フローチャート: 判断 314"/>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16" name="テキスト ボックス 315"/>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37846</xdr:rowOff>
    </xdr:from>
    <xdr:to>
      <xdr:col>73</xdr:col>
      <xdr:colOff>180975</xdr:colOff>
      <xdr:row>35</xdr:row>
      <xdr:rowOff>46990</xdr:rowOff>
    </xdr:to>
    <xdr:cxnSp macro="">
      <xdr:nvCxnSpPr>
        <xdr:cNvPr id="317" name="直線コネクタ 316"/>
        <xdr:cNvCxnSpPr/>
      </xdr:nvCxnSpPr>
      <xdr:spPr>
        <a:xfrm>
          <a:off x="13893800" y="60385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8" name="フローチャート: 判断 317"/>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19" name="テキスト ボックス 318"/>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33274</xdr:rowOff>
    </xdr:from>
    <xdr:to>
      <xdr:col>69</xdr:col>
      <xdr:colOff>92075</xdr:colOff>
      <xdr:row>35</xdr:row>
      <xdr:rowOff>37846</xdr:rowOff>
    </xdr:to>
    <xdr:cxnSp macro="">
      <xdr:nvCxnSpPr>
        <xdr:cNvPr id="320" name="直線コネクタ 319"/>
        <xdr:cNvCxnSpPr/>
      </xdr:nvCxnSpPr>
      <xdr:spPr>
        <a:xfrm>
          <a:off x="13004800" y="60340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21" name="フローチャート: 判断 320"/>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22" name="テキスト ボックス 321"/>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23" name="フローチャート: 判断 322"/>
        <xdr:cNvSpPr/>
      </xdr:nvSpPr>
      <xdr:spPr>
        <a:xfrm>
          <a:off x="12954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71137</xdr:rowOff>
    </xdr:from>
    <xdr:ext cx="762000" cy="259045"/>
    <xdr:sp macro="" textlink="">
      <xdr:nvSpPr>
        <xdr:cNvPr id="324" name="テキスト ボックス 323"/>
        <xdr:cNvSpPr txBox="1"/>
      </xdr:nvSpPr>
      <xdr:spPr>
        <a:xfrm>
          <a:off x="12623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32766</xdr:rowOff>
    </xdr:from>
    <xdr:to>
      <xdr:col>82</xdr:col>
      <xdr:colOff>158750</xdr:colOff>
      <xdr:row>35</xdr:row>
      <xdr:rowOff>134366</xdr:rowOff>
    </xdr:to>
    <xdr:sp macro="" textlink="">
      <xdr:nvSpPr>
        <xdr:cNvPr id="330" name="楕円 329"/>
        <xdr:cNvSpPr/>
      </xdr:nvSpPr>
      <xdr:spPr>
        <a:xfrm>
          <a:off x="164592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49293</xdr:rowOff>
    </xdr:from>
    <xdr:ext cx="762000" cy="259045"/>
    <xdr:sp macro="" textlink="">
      <xdr:nvSpPr>
        <xdr:cNvPr id="331" name="補助費等該当値テキスト"/>
        <xdr:cNvSpPr txBox="1"/>
      </xdr:nvSpPr>
      <xdr:spPr>
        <a:xfrm>
          <a:off x="16598900" y="587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762</xdr:rowOff>
    </xdr:from>
    <xdr:to>
      <xdr:col>78</xdr:col>
      <xdr:colOff>120650</xdr:colOff>
      <xdr:row>35</xdr:row>
      <xdr:rowOff>102362</xdr:rowOff>
    </xdr:to>
    <xdr:sp macro="" textlink="">
      <xdr:nvSpPr>
        <xdr:cNvPr id="332" name="楕円 331"/>
        <xdr:cNvSpPr/>
      </xdr:nvSpPr>
      <xdr:spPr>
        <a:xfrm>
          <a:off x="15621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112539</xdr:rowOff>
    </xdr:from>
    <xdr:ext cx="736600" cy="259045"/>
    <xdr:sp macro="" textlink="">
      <xdr:nvSpPr>
        <xdr:cNvPr id="333" name="テキスト ボックス 332"/>
        <xdr:cNvSpPr txBox="1"/>
      </xdr:nvSpPr>
      <xdr:spPr>
        <a:xfrm>
          <a:off x="15290800" y="5770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167640</xdr:rowOff>
    </xdr:from>
    <xdr:to>
      <xdr:col>74</xdr:col>
      <xdr:colOff>31750</xdr:colOff>
      <xdr:row>35</xdr:row>
      <xdr:rowOff>97790</xdr:rowOff>
    </xdr:to>
    <xdr:sp macro="" textlink="">
      <xdr:nvSpPr>
        <xdr:cNvPr id="334" name="楕円 333"/>
        <xdr:cNvSpPr/>
      </xdr:nvSpPr>
      <xdr:spPr>
        <a:xfrm>
          <a:off x="14732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107967</xdr:rowOff>
    </xdr:from>
    <xdr:ext cx="762000" cy="259045"/>
    <xdr:sp macro="" textlink="">
      <xdr:nvSpPr>
        <xdr:cNvPr id="335" name="テキスト ボックス 334"/>
        <xdr:cNvSpPr txBox="1"/>
      </xdr:nvSpPr>
      <xdr:spPr>
        <a:xfrm>
          <a:off x="14401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158496</xdr:rowOff>
    </xdr:from>
    <xdr:to>
      <xdr:col>69</xdr:col>
      <xdr:colOff>142875</xdr:colOff>
      <xdr:row>35</xdr:row>
      <xdr:rowOff>88646</xdr:rowOff>
    </xdr:to>
    <xdr:sp macro="" textlink="">
      <xdr:nvSpPr>
        <xdr:cNvPr id="336" name="楕円 335"/>
        <xdr:cNvSpPr/>
      </xdr:nvSpPr>
      <xdr:spPr>
        <a:xfrm>
          <a:off x="13843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98823</xdr:rowOff>
    </xdr:from>
    <xdr:ext cx="762000" cy="259045"/>
    <xdr:sp macro="" textlink="">
      <xdr:nvSpPr>
        <xdr:cNvPr id="337" name="テキスト ボックス 336"/>
        <xdr:cNvSpPr txBox="1"/>
      </xdr:nvSpPr>
      <xdr:spPr>
        <a:xfrm>
          <a:off x="13512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153924</xdr:rowOff>
    </xdr:from>
    <xdr:to>
      <xdr:col>65</xdr:col>
      <xdr:colOff>53975</xdr:colOff>
      <xdr:row>35</xdr:row>
      <xdr:rowOff>84074</xdr:rowOff>
    </xdr:to>
    <xdr:sp macro="" textlink="">
      <xdr:nvSpPr>
        <xdr:cNvPr id="338" name="楕円 337"/>
        <xdr:cNvSpPr/>
      </xdr:nvSpPr>
      <xdr:spPr>
        <a:xfrm>
          <a:off x="12954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94251</xdr:rowOff>
    </xdr:from>
    <xdr:ext cx="762000" cy="259045"/>
    <xdr:sp macro="" textlink="">
      <xdr:nvSpPr>
        <xdr:cNvPr id="339" name="テキスト ボックス 338"/>
        <xdr:cNvSpPr txBox="1"/>
      </xdr:nvSpPr>
      <xdr:spPr>
        <a:xfrm>
          <a:off x="12623800" y="575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プライマリーバランスに留意した適正管理により、前年度と比較すると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26,193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千円の減額、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の改善となっているが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、依然として類似団体より高い数値となっている。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引き続き「中津市行政サービス高度化プラン</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」で掲げる目標を遵守しつつ、適正管理に努める。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53848</xdr:rowOff>
    </xdr:to>
    <xdr:cxnSp macro="">
      <xdr:nvCxnSpPr>
        <xdr:cNvPr id="364" name="直線コネクタ 363"/>
        <xdr:cNvCxnSpPr/>
      </xdr:nvCxnSpPr>
      <xdr:spPr>
        <a:xfrm flipV="1">
          <a:off x="4826000" y="1278686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65" name="公債費最小値テキスト"/>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66" name="直線コネクタ 365"/>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7" name="公債費最大値テキスト"/>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8" name="直線コネクタ 367"/>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44704</xdr:rowOff>
    </xdr:from>
    <xdr:to>
      <xdr:col>24</xdr:col>
      <xdr:colOff>25400</xdr:colOff>
      <xdr:row>78</xdr:row>
      <xdr:rowOff>85852</xdr:rowOff>
    </xdr:to>
    <xdr:cxnSp macro="">
      <xdr:nvCxnSpPr>
        <xdr:cNvPr id="369" name="直線コネクタ 368"/>
        <xdr:cNvCxnSpPr/>
      </xdr:nvCxnSpPr>
      <xdr:spPr>
        <a:xfrm flipV="1">
          <a:off x="3987800" y="1341780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70" name="公債費平均値テキスト"/>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1" name="フローチャート: 判断 370"/>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72137</xdr:rowOff>
    </xdr:from>
    <xdr:to>
      <xdr:col>19</xdr:col>
      <xdr:colOff>187325</xdr:colOff>
      <xdr:row>78</xdr:row>
      <xdr:rowOff>85852</xdr:rowOff>
    </xdr:to>
    <xdr:cxnSp macro="">
      <xdr:nvCxnSpPr>
        <xdr:cNvPr id="372" name="直線コネクタ 371"/>
        <xdr:cNvCxnSpPr/>
      </xdr:nvCxnSpPr>
      <xdr:spPr>
        <a:xfrm>
          <a:off x="3098800" y="1344523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74" name="テキスト ボックス 373"/>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72137</xdr:rowOff>
    </xdr:from>
    <xdr:to>
      <xdr:col>15</xdr:col>
      <xdr:colOff>98425</xdr:colOff>
      <xdr:row>79</xdr:row>
      <xdr:rowOff>5842</xdr:rowOff>
    </xdr:to>
    <xdr:cxnSp macro="">
      <xdr:nvCxnSpPr>
        <xdr:cNvPr id="375" name="直線コネクタ 374"/>
        <xdr:cNvCxnSpPr/>
      </xdr:nvCxnSpPr>
      <xdr:spPr>
        <a:xfrm flipV="1">
          <a:off x="2209800" y="13445237"/>
          <a:ext cx="8890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6" name="フローチャート: 判断 375"/>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7" name="テキスト ボックス 376"/>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5842</xdr:rowOff>
    </xdr:from>
    <xdr:to>
      <xdr:col>11</xdr:col>
      <xdr:colOff>9525</xdr:colOff>
      <xdr:row>79</xdr:row>
      <xdr:rowOff>42418</xdr:rowOff>
    </xdr:to>
    <xdr:cxnSp macro="">
      <xdr:nvCxnSpPr>
        <xdr:cNvPr id="378" name="直線コネクタ 377"/>
        <xdr:cNvCxnSpPr/>
      </xdr:nvCxnSpPr>
      <xdr:spPr>
        <a:xfrm flipV="1">
          <a:off x="1320800" y="135503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165354</xdr:rowOff>
    </xdr:from>
    <xdr:to>
      <xdr:col>11</xdr:col>
      <xdr:colOff>60325</xdr:colOff>
      <xdr:row>78</xdr:row>
      <xdr:rowOff>95504</xdr:rowOff>
    </xdr:to>
    <xdr:sp macro="" textlink="">
      <xdr:nvSpPr>
        <xdr:cNvPr id="379" name="フローチャート: 判断 378"/>
        <xdr:cNvSpPr/>
      </xdr:nvSpPr>
      <xdr:spPr>
        <a:xfrm>
          <a:off x="2159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105681</xdr:rowOff>
    </xdr:from>
    <xdr:ext cx="762000" cy="259045"/>
    <xdr:sp macro="" textlink="">
      <xdr:nvSpPr>
        <xdr:cNvPr id="380" name="テキスト ボックス 379"/>
        <xdr:cNvSpPr txBox="1"/>
      </xdr:nvSpPr>
      <xdr:spPr>
        <a:xfrm>
          <a:off x="1828800" y="1313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165354</xdr:rowOff>
    </xdr:from>
    <xdr:to>
      <xdr:col>6</xdr:col>
      <xdr:colOff>171450</xdr:colOff>
      <xdr:row>78</xdr:row>
      <xdr:rowOff>95504</xdr:rowOff>
    </xdr:to>
    <xdr:sp macro="" textlink="">
      <xdr:nvSpPr>
        <xdr:cNvPr id="381" name="フローチャート: 判断 380"/>
        <xdr:cNvSpPr/>
      </xdr:nvSpPr>
      <xdr:spPr>
        <a:xfrm>
          <a:off x="1270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105681</xdr:rowOff>
    </xdr:from>
    <xdr:ext cx="762000" cy="259045"/>
    <xdr:sp macro="" textlink="">
      <xdr:nvSpPr>
        <xdr:cNvPr id="382" name="テキスト ボックス 381"/>
        <xdr:cNvSpPr txBox="1"/>
      </xdr:nvSpPr>
      <xdr:spPr>
        <a:xfrm>
          <a:off x="939800" y="1313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165354</xdr:rowOff>
    </xdr:from>
    <xdr:to>
      <xdr:col>24</xdr:col>
      <xdr:colOff>76200</xdr:colOff>
      <xdr:row>78</xdr:row>
      <xdr:rowOff>95504</xdr:rowOff>
    </xdr:to>
    <xdr:sp macro="" textlink="">
      <xdr:nvSpPr>
        <xdr:cNvPr id="388" name="楕円 387"/>
        <xdr:cNvSpPr/>
      </xdr:nvSpPr>
      <xdr:spPr>
        <a:xfrm>
          <a:off x="47752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137431</xdr:rowOff>
    </xdr:from>
    <xdr:ext cx="762000" cy="259045"/>
    <xdr:sp macro="" textlink="">
      <xdr:nvSpPr>
        <xdr:cNvPr id="389" name="公債費該当値テキスト"/>
        <xdr:cNvSpPr txBox="1"/>
      </xdr:nvSpPr>
      <xdr:spPr>
        <a:xfrm>
          <a:off x="49149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35052</xdr:rowOff>
    </xdr:from>
    <xdr:to>
      <xdr:col>20</xdr:col>
      <xdr:colOff>38100</xdr:colOff>
      <xdr:row>78</xdr:row>
      <xdr:rowOff>136652</xdr:rowOff>
    </xdr:to>
    <xdr:sp macro="" textlink="">
      <xdr:nvSpPr>
        <xdr:cNvPr id="390" name="楕円 389"/>
        <xdr:cNvSpPr/>
      </xdr:nvSpPr>
      <xdr:spPr>
        <a:xfrm>
          <a:off x="3937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121429</xdr:rowOff>
    </xdr:from>
    <xdr:ext cx="736600" cy="259045"/>
    <xdr:sp macro="" textlink="">
      <xdr:nvSpPr>
        <xdr:cNvPr id="391" name="テキスト ボックス 390"/>
        <xdr:cNvSpPr txBox="1"/>
      </xdr:nvSpPr>
      <xdr:spPr>
        <a:xfrm>
          <a:off x="3606800" y="13494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21337</xdr:rowOff>
    </xdr:from>
    <xdr:to>
      <xdr:col>15</xdr:col>
      <xdr:colOff>149225</xdr:colOff>
      <xdr:row>78</xdr:row>
      <xdr:rowOff>122937</xdr:rowOff>
    </xdr:to>
    <xdr:sp macro="" textlink="">
      <xdr:nvSpPr>
        <xdr:cNvPr id="392" name="楕円 391"/>
        <xdr:cNvSpPr/>
      </xdr:nvSpPr>
      <xdr:spPr>
        <a:xfrm>
          <a:off x="3048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107714</xdr:rowOff>
    </xdr:from>
    <xdr:ext cx="762000" cy="259045"/>
    <xdr:sp macro="" textlink="">
      <xdr:nvSpPr>
        <xdr:cNvPr id="393" name="テキスト ボックス 392"/>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126492</xdr:rowOff>
    </xdr:from>
    <xdr:to>
      <xdr:col>11</xdr:col>
      <xdr:colOff>60325</xdr:colOff>
      <xdr:row>79</xdr:row>
      <xdr:rowOff>56642</xdr:rowOff>
    </xdr:to>
    <xdr:sp macro="" textlink="">
      <xdr:nvSpPr>
        <xdr:cNvPr id="394" name="楕円 393"/>
        <xdr:cNvSpPr/>
      </xdr:nvSpPr>
      <xdr:spPr>
        <a:xfrm>
          <a:off x="2159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41419</xdr:rowOff>
    </xdr:from>
    <xdr:ext cx="762000" cy="259045"/>
    <xdr:sp macro="" textlink="">
      <xdr:nvSpPr>
        <xdr:cNvPr id="395" name="テキスト ボックス 394"/>
        <xdr:cNvSpPr txBox="1"/>
      </xdr:nvSpPr>
      <xdr:spPr>
        <a:xfrm>
          <a:off x="1828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163068</xdr:rowOff>
    </xdr:from>
    <xdr:to>
      <xdr:col>6</xdr:col>
      <xdr:colOff>171450</xdr:colOff>
      <xdr:row>79</xdr:row>
      <xdr:rowOff>93218</xdr:rowOff>
    </xdr:to>
    <xdr:sp macro="" textlink="">
      <xdr:nvSpPr>
        <xdr:cNvPr id="396" name="楕円 395"/>
        <xdr:cNvSpPr/>
      </xdr:nvSpPr>
      <xdr:spPr>
        <a:xfrm>
          <a:off x="1270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77995</xdr:rowOff>
    </xdr:from>
    <xdr:ext cx="762000" cy="259045"/>
    <xdr:sp macro="" textlink="">
      <xdr:nvSpPr>
        <xdr:cNvPr id="397" name="テキスト ボックス 396"/>
        <xdr:cNvSpPr txBox="1"/>
      </xdr:nvSpPr>
      <xdr:spPr>
        <a:xfrm>
          <a:off x="939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扶助費や人件費の増により歳出が増となり、前年度と比較して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今後も「中津市行政サービス高度化プラン</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」に基づき、経常経費の削減に努める。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58420</xdr:rowOff>
    </xdr:from>
    <xdr:to>
      <xdr:col>82</xdr:col>
      <xdr:colOff>107950</xdr:colOff>
      <xdr:row>81</xdr:row>
      <xdr:rowOff>24130</xdr:rowOff>
    </xdr:to>
    <xdr:cxnSp macro="">
      <xdr:nvCxnSpPr>
        <xdr:cNvPr id="421" name="直線コネクタ 420"/>
        <xdr:cNvCxnSpPr/>
      </xdr:nvCxnSpPr>
      <xdr:spPr>
        <a:xfrm flipV="1">
          <a:off x="16510000" y="125742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144797</xdr:rowOff>
    </xdr:from>
    <xdr:ext cx="762000" cy="259045"/>
    <xdr:sp macro="" textlink="">
      <xdr:nvSpPr>
        <xdr:cNvPr id="424" name="公債費以外最大値テキスト"/>
        <xdr:cNvSpPr txBox="1"/>
      </xdr:nvSpPr>
      <xdr:spPr>
        <a:xfrm>
          <a:off x="16598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58420</xdr:rowOff>
    </xdr:from>
    <xdr:to>
      <xdr:col>82</xdr:col>
      <xdr:colOff>196850</xdr:colOff>
      <xdr:row>73</xdr:row>
      <xdr:rowOff>58420</xdr:rowOff>
    </xdr:to>
    <xdr:cxnSp macro="">
      <xdr:nvCxnSpPr>
        <xdr:cNvPr id="425" name="直線コネクタ 424"/>
        <xdr:cNvCxnSpPr/>
      </xdr:nvCxnSpPr>
      <xdr:spPr>
        <a:xfrm>
          <a:off x="16421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149861</xdr:rowOff>
    </xdr:from>
    <xdr:to>
      <xdr:col>82</xdr:col>
      <xdr:colOff>107950</xdr:colOff>
      <xdr:row>75</xdr:row>
      <xdr:rowOff>161289</xdr:rowOff>
    </xdr:to>
    <xdr:cxnSp macro="">
      <xdr:nvCxnSpPr>
        <xdr:cNvPr id="426" name="直線コネクタ 425"/>
        <xdr:cNvCxnSpPr/>
      </xdr:nvCxnSpPr>
      <xdr:spPr>
        <a:xfrm>
          <a:off x="15671800" y="1300861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145432</xdr:rowOff>
    </xdr:from>
    <xdr:ext cx="762000" cy="259045"/>
    <xdr:sp macro="" textlink="">
      <xdr:nvSpPr>
        <xdr:cNvPr id="427" name="公債費以外平均値テキスト"/>
        <xdr:cNvSpPr txBox="1"/>
      </xdr:nvSpPr>
      <xdr:spPr>
        <a:xfrm>
          <a:off x="16598900" y="13004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xdr:rowOff>
    </xdr:from>
    <xdr:to>
      <xdr:col>82</xdr:col>
      <xdr:colOff>158750</xdr:colOff>
      <xdr:row>76</xdr:row>
      <xdr:rowOff>103505</xdr:rowOff>
    </xdr:to>
    <xdr:sp macro="" textlink="">
      <xdr:nvSpPr>
        <xdr:cNvPr id="428" name="フローチャート: 判断 427"/>
        <xdr:cNvSpPr/>
      </xdr:nvSpPr>
      <xdr:spPr>
        <a:xfrm>
          <a:off x="164592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64135</xdr:rowOff>
    </xdr:from>
    <xdr:to>
      <xdr:col>78</xdr:col>
      <xdr:colOff>69850</xdr:colOff>
      <xdr:row>75</xdr:row>
      <xdr:rowOff>149861</xdr:rowOff>
    </xdr:to>
    <xdr:cxnSp macro="">
      <xdr:nvCxnSpPr>
        <xdr:cNvPr id="429" name="直線コネクタ 428"/>
        <xdr:cNvCxnSpPr/>
      </xdr:nvCxnSpPr>
      <xdr:spPr>
        <a:xfrm>
          <a:off x="14782800" y="12751435"/>
          <a:ext cx="889000" cy="25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99060</xdr:rowOff>
    </xdr:from>
    <xdr:to>
      <xdr:col>78</xdr:col>
      <xdr:colOff>120650</xdr:colOff>
      <xdr:row>76</xdr:row>
      <xdr:rowOff>29211</xdr:rowOff>
    </xdr:to>
    <xdr:sp macro="" textlink="">
      <xdr:nvSpPr>
        <xdr:cNvPr id="430" name="フローチャート: 判断 429"/>
        <xdr:cNvSpPr/>
      </xdr:nvSpPr>
      <xdr:spPr>
        <a:xfrm>
          <a:off x="15621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39387</xdr:rowOff>
    </xdr:from>
    <xdr:ext cx="736600" cy="259045"/>
    <xdr:sp macro="" textlink="">
      <xdr:nvSpPr>
        <xdr:cNvPr id="431" name="テキスト ボックス 430"/>
        <xdr:cNvSpPr txBox="1"/>
      </xdr:nvSpPr>
      <xdr:spPr>
        <a:xfrm>
          <a:off x="15290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64135</xdr:rowOff>
    </xdr:from>
    <xdr:to>
      <xdr:col>73</xdr:col>
      <xdr:colOff>180975</xdr:colOff>
      <xdr:row>75</xdr:row>
      <xdr:rowOff>161289</xdr:rowOff>
    </xdr:to>
    <xdr:cxnSp macro="">
      <xdr:nvCxnSpPr>
        <xdr:cNvPr id="432" name="直線コネクタ 431"/>
        <xdr:cNvCxnSpPr/>
      </xdr:nvCxnSpPr>
      <xdr:spPr>
        <a:xfrm flipV="1">
          <a:off x="13893800" y="12751435"/>
          <a:ext cx="889000" cy="26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76200</xdr:rowOff>
    </xdr:from>
    <xdr:to>
      <xdr:col>74</xdr:col>
      <xdr:colOff>31750</xdr:colOff>
      <xdr:row>75</xdr:row>
      <xdr:rowOff>6350</xdr:rowOff>
    </xdr:to>
    <xdr:sp macro="" textlink="">
      <xdr:nvSpPr>
        <xdr:cNvPr id="433" name="フローチャート: 判断 432"/>
        <xdr:cNvSpPr/>
      </xdr:nvSpPr>
      <xdr:spPr>
        <a:xfrm>
          <a:off x="14732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162577</xdr:rowOff>
    </xdr:from>
    <xdr:ext cx="762000" cy="259045"/>
    <xdr:sp macro="" textlink="">
      <xdr:nvSpPr>
        <xdr:cNvPr id="434" name="テキスト ボックス 433"/>
        <xdr:cNvSpPr txBox="1"/>
      </xdr:nvSpPr>
      <xdr:spPr>
        <a:xfrm>
          <a:off x="144018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161289</xdr:rowOff>
    </xdr:from>
    <xdr:to>
      <xdr:col>69</xdr:col>
      <xdr:colOff>92075</xdr:colOff>
      <xdr:row>76</xdr:row>
      <xdr:rowOff>58420</xdr:rowOff>
    </xdr:to>
    <xdr:cxnSp macro="">
      <xdr:nvCxnSpPr>
        <xdr:cNvPr id="435" name="直線コネクタ 434"/>
        <xdr:cNvCxnSpPr/>
      </xdr:nvCxnSpPr>
      <xdr:spPr>
        <a:xfrm flipV="1">
          <a:off x="13004800" y="130200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xdr:rowOff>
    </xdr:from>
    <xdr:to>
      <xdr:col>69</xdr:col>
      <xdr:colOff>142875</xdr:colOff>
      <xdr:row>75</xdr:row>
      <xdr:rowOff>114935</xdr:rowOff>
    </xdr:to>
    <xdr:sp macro="" textlink="">
      <xdr:nvSpPr>
        <xdr:cNvPr id="436" name="フローチャート: 判断 435"/>
        <xdr:cNvSpPr/>
      </xdr:nvSpPr>
      <xdr:spPr>
        <a:xfrm>
          <a:off x="13843000" y="128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125112</xdr:rowOff>
    </xdr:from>
    <xdr:ext cx="762000" cy="259045"/>
    <xdr:sp macro="" textlink="">
      <xdr:nvSpPr>
        <xdr:cNvPr id="437" name="テキスト ボックス 436"/>
        <xdr:cNvSpPr txBox="1"/>
      </xdr:nvSpPr>
      <xdr:spPr>
        <a:xfrm>
          <a:off x="13512800" y="126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53340</xdr:rowOff>
    </xdr:from>
    <xdr:to>
      <xdr:col>65</xdr:col>
      <xdr:colOff>53975</xdr:colOff>
      <xdr:row>75</xdr:row>
      <xdr:rowOff>154939</xdr:rowOff>
    </xdr:to>
    <xdr:sp macro="" textlink="">
      <xdr:nvSpPr>
        <xdr:cNvPr id="438" name="フローチャート: 判断 437"/>
        <xdr:cNvSpPr/>
      </xdr:nvSpPr>
      <xdr:spPr>
        <a:xfrm>
          <a:off x="12954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165117</xdr:rowOff>
    </xdr:from>
    <xdr:ext cx="762000" cy="259045"/>
    <xdr:sp macro="" textlink="">
      <xdr:nvSpPr>
        <xdr:cNvPr id="439" name="テキスト ボックス 438"/>
        <xdr:cNvSpPr txBox="1"/>
      </xdr:nvSpPr>
      <xdr:spPr>
        <a:xfrm>
          <a:off x="12623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110490</xdr:rowOff>
    </xdr:from>
    <xdr:to>
      <xdr:col>82</xdr:col>
      <xdr:colOff>158750</xdr:colOff>
      <xdr:row>76</xdr:row>
      <xdr:rowOff>40639</xdr:rowOff>
    </xdr:to>
    <xdr:sp macro="" textlink="">
      <xdr:nvSpPr>
        <xdr:cNvPr id="445" name="楕円 444"/>
        <xdr:cNvSpPr/>
      </xdr:nvSpPr>
      <xdr:spPr>
        <a:xfrm>
          <a:off x="16459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127017</xdr:rowOff>
    </xdr:from>
    <xdr:ext cx="762000" cy="259045"/>
    <xdr:sp macro="" textlink="">
      <xdr:nvSpPr>
        <xdr:cNvPr id="446" name="公債費以外該当値テキスト"/>
        <xdr:cNvSpPr txBox="1"/>
      </xdr:nvSpPr>
      <xdr:spPr>
        <a:xfrm>
          <a:off x="165989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99060</xdr:rowOff>
    </xdr:from>
    <xdr:to>
      <xdr:col>78</xdr:col>
      <xdr:colOff>120650</xdr:colOff>
      <xdr:row>76</xdr:row>
      <xdr:rowOff>29211</xdr:rowOff>
    </xdr:to>
    <xdr:sp macro="" textlink="">
      <xdr:nvSpPr>
        <xdr:cNvPr id="447" name="楕円 446"/>
        <xdr:cNvSpPr/>
      </xdr:nvSpPr>
      <xdr:spPr>
        <a:xfrm>
          <a:off x="15621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13988</xdr:rowOff>
    </xdr:from>
    <xdr:ext cx="736600" cy="259045"/>
    <xdr:sp macro="" textlink="">
      <xdr:nvSpPr>
        <xdr:cNvPr id="448" name="テキスト ボックス 447"/>
        <xdr:cNvSpPr txBox="1"/>
      </xdr:nvSpPr>
      <xdr:spPr>
        <a:xfrm>
          <a:off x="15290800" y="13044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13335</xdr:rowOff>
    </xdr:from>
    <xdr:to>
      <xdr:col>74</xdr:col>
      <xdr:colOff>31750</xdr:colOff>
      <xdr:row>74</xdr:row>
      <xdr:rowOff>114935</xdr:rowOff>
    </xdr:to>
    <xdr:sp macro="" textlink="">
      <xdr:nvSpPr>
        <xdr:cNvPr id="449" name="楕円 448"/>
        <xdr:cNvSpPr/>
      </xdr:nvSpPr>
      <xdr:spPr>
        <a:xfrm>
          <a:off x="14732000" y="127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125112</xdr:rowOff>
    </xdr:from>
    <xdr:ext cx="762000" cy="259045"/>
    <xdr:sp macro="" textlink="">
      <xdr:nvSpPr>
        <xdr:cNvPr id="450" name="テキスト ボックス 449"/>
        <xdr:cNvSpPr txBox="1"/>
      </xdr:nvSpPr>
      <xdr:spPr>
        <a:xfrm>
          <a:off x="14401800" y="1246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110490</xdr:rowOff>
    </xdr:from>
    <xdr:to>
      <xdr:col>69</xdr:col>
      <xdr:colOff>142875</xdr:colOff>
      <xdr:row>76</xdr:row>
      <xdr:rowOff>40639</xdr:rowOff>
    </xdr:to>
    <xdr:sp macro="" textlink="">
      <xdr:nvSpPr>
        <xdr:cNvPr id="451" name="楕円 450"/>
        <xdr:cNvSpPr/>
      </xdr:nvSpPr>
      <xdr:spPr>
        <a:xfrm>
          <a:off x="13843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25416</xdr:rowOff>
    </xdr:from>
    <xdr:ext cx="762000" cy="259045"/>
    <xdr:sp macro="" textlink="">
      <xdr:nvSpPr>
        <xdr:cNvPr id="452" name="テキスト ボックス 451"/>
        <xdr:cNvSpPr txBox="1"/>
      </xdr:nvSpPr>
      <xdr:spPr>
        <a:xfrm>
          <a:off x="13512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53" name="楕円 452"/>
        <xdr:cNvSpPr/>
      </xdr:nvSpPr>
      <xdr:spPr>
        <a:xfrm>
          <a:off x="12954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54" name="テキスト ボックス 453"/>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大分県中津市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52705</xdr:rowOff>
    </xdr:from>
    <xdr:to>
      <xdr:col>29</xdr:col>
      <xdr:colOff>127000</xdr:colOff>
      <xdr:row>19</xdr:row>
      <xdr:rowOff>10662</xdr:rowOff>
    </xdr:to>
    <xdr:cxnSp macro="">
      <xdr:nvCxnSpPr>
        <xdr:cNvPr id="45" name="直線コネクタ 44"/>
        <xdr:cNvCxnSpPr/>
      </xdr:nvCxnSpPr>
      <xdr:spPr bwMode="auto">
        <a:xfrm flipV="1">
          <a:off x="5651500" y="1986280"/>
          <a:ext cx="0" cy="1329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154189</xdr:rowOff>
    </xdr:from>
    <xdr:ext cx="762000" cy="259045"/>
    <xdr:sp macro="" textlink="">
      <xdr:nvSpPr>
        <xdr:cNvPr id="46" name="人口1人当たり決算額の推移最小値テキスト130"/>
        <xdr:cNvSpPr txBox="1"/>
      </xdr:nvSpPr>
      <xdr:spPr>
        <a:xfrm>
          <a:off x="5740400" y="328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10662</xdr:rowOff>
    </xdr:from>
    <xdr:to>
      <xdr:col>30</xdr:col>
      <xdr:colOff>25400</xdr:colOff>
      <xdr:row>19</xdr:row>
      <xdr:rowOff>10662</xdr:rowOff>
    </xdr:to>
    <xdr:cxnSp macro="">
      <xdr:nvCxnSpPr>
        <xdr:cNvPr id="47" name="直線コネクタ 46"/>
        <xdr:cNvCxnSpPr/>
      </xdr:nvCxnSpPr>
      <xdr:spPr bwMode="auto">
        <a:xfrm>
          <a:off x="5562600" y="3315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139082</xdr:rowOff>
    </xdr:from>
    <xdr:ext cx="762000" cy="259045"/>
    <xdr:sp macro="" textlink="">
      <xdr:nvSpPr>
        <xdr:cNvPr id="48" name="人口1人当たり決算額の推移最大値テキスト130"/>
        <xdr:cNvSpPr txBox="1"/>
      </xdr:nvSpPr>
      <xdr:spPr>
        <a:xfrm>
          <a:off x="5740400" y="17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52705</xdr:rowOff>
    </xdr:from>
    <xdr:to>
      <xdr:col>30</xdr:col>
      <xdr:colOff>25400</xdr:colOff>
      <xdr:row>11</xdr:row>
      <xdr:rowOff>52705</xdr:rowOff>
    </xdr:to>
    <xdr:cxnSp macro="">
      <xdr:nvCxnSpPr>
        <xdr:cNvPr id="49" name="直線コネクタ 48"/>
        <xdr:cNvCxnSpPr/>
      </xdr:nvCxnSpPr>
      <xdr:spPr bwMode="auto">
        <a:xfrm>
          <a:off x="5562600" y="1986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57982</xdr:rowOff>
    </xdr:from>
    <xdr:to>
      <xdr:col>29</xdr:col>
      <xdr:colOff>127000</xdr:colOff>
      <xdr:row>14</xdr:row>
      <xdr:rowOff>118828</xdr:rowOff>
    </xdr:to>
    <xdr:cxnSp macro="">
      <xdr:nvCxnSpPr>
        <xdr:cNvPr id="50" name="直線コネクタ 49"/>
        <xdr:cNvCxnSpPr/>
      </xdr:nvCxnSpPr>
      <xdr:spPr bwMode="auto">
        <a:xfrm flipV="1">
          <a:off x="5003800" y="2505907"/>
          <a:ext cx="647700" cy="608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65270</xdr:rowOff>
    </xdr:from>
    <xdr:ext cx="762000" cy="259045"/>
    <xdr:sp macro="" textlink="">
      <xdr:nvSpPr>
        <xdr:cNvPr id="51" name="人口1人当たり決算額の推移平均値テキスト130"/>
        <xdr:cNvSpPr txBox="1"/>
      </xdr:nvSpPr>
      <xdr:spPr>
        <a:xfrm>
          <a:off x="5740400" y="2684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93193</xdr:rowOff>
    </xdr:from>
    <xdr:to>
      <xdr:col>29</xdr:col>
      <xdr:colOff>177800</xdr:colOff>
      <xdr:row>16</xdr:row>
      <xdr:rowOff>23343</xdr:rowOff>
    </xdr:to>
    <xdr:sp macro="" textlink="">
      <xdr:nvSpPr>
        <xdr:cNvPr id="52" name="フローチャート: 判断 51"/>
        <xdr:cNvSpPr/>
      </xdr:nvSpPr>
      <xdr:spPr bwMode="auto">
        <a:xfrm>
          <a:off x="5600700" y="2712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118828</xdr:rowOff>
    </xdr:from>
    <xdr:to>
      <xdr:col>26</xdr:col>
      <xdr:colOff>50800</xdr:colOff>
      <xdr:row>14</xdr:row>
      <xdr:rowOff>164681</xdr:rowOff>
    </xdr:to>
    <xdr:cxnSp macro="">
      <xdr:nvCxnSpPr>
        <xdr:cNvPr id="53" name="直線コネクタ 52"/>
        <xdr:cNvCxnSpPr/>
      </xdr:nvCxnSpPr>
      <xdr:spPr bwMode="auto">
        <a:xfrm flipV="1">
          <a:off x="4305300" y="2566753"/>
          <a:ext cx="698500" cy="45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128130</xdr:rowOff>
    </xdr:from>
    <xdr:to>
      <xdr:col>26</xdr:col>
      <xdr:colOff>101600</xdr:colOff>
      <xdr:row>16</xdr:row>
      <xdr:rowOff>58280</xdr:rowOff>
    </xdr:to>
    <xdr:sp macro="" textlink="">
      <xdr:nvSpPr>
        <xdr:cNvPr id="54" name="フローチャート: 判断 53"/>
        <xdr:cNvSpPr/>
      </xdr:nvSpPr>
      <xdr:spPr bwMode="auto">
        <a:xfrm>
          <a:off x="49530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43057</xdr:rowOff>
    </xdr:from>
    <xdr:ext cx="736600" cy="259045"/>
    <xdr:sp macro="" textlink="">
      <xdr:nvSpPr>
        <xdr:cNvPr id="55" name="テキスト ボックス 54"/>
        <xdr:cNvSpPr txBox="1"/>
      </xdr:nvSpPr>
      <xdr:spPr>
        <a:xfrm>
          <a:off x="4622800" y="283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164681</xdr:rowOff>
    </xdr:from>
    <xdr:to>
      <xdr:col>22</xdr:col>
      <xdr:colOff>114300</xdr:colOff>
      <xdr:row>15</xdr:row>
      <xdr:rowOff>54820</xdr:rowOff>
    </xdr:to>
    <xdr:cxnSp macro="">
      <xdr:nvCxnSpPr>
        <xdr:cNvPr id="56" name="直線コネクタ 55"/>
        <xdr:cNvCxnSpPr/>
      </xdr:nvCxnSpPr>
      <xdr:spPr bwMode="auto">
        <a:xfrm flipV="1">
          <a:off x="3606800" y="2612606"/>
          <a:ext cx="698500" cy="61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142780</xdr:rowOff>
    </xdr:from>
    <xdr:to>
      <xdr:col>22</xdr:col>
      <xdr:colOff>165100</xdr:colOff>
      <xdr:row>16</xdr:row>
      <xdr:rowOff>72930</xdr:rowOff>
    </xdr:to>
    <xdr:sp macro="" textlink="">
      <xdr:nvSpPr>
        <xdr:cNvPr id="57" name="フローチャート: 判断 56"/>
        <xdr:cNvSpPr/>
      </xdr:nvSpPr>
      <xdr:spPr bwMode="auto">
        <a:xfrm>
          <a:off x="42545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57707</xdr:rowOff>
    </xdr:from>
    <xdr:ext cx="762000" cy="259045"/>
    <xdr:sp macro="" textlink="">
      <xdr:nvSpPr>
        <xdr:cNvPr id="58" name="テキスト ボックス 57"/>
        <xdr:cNvSpPr txBox="1"/>
      </xdr:nvSpPr>
      <xdr:spPr>
        <a:xfrm>
          <a:off x="3924300" y="284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375</xdr:rowOff>
    </xdr:from>
    <xdr:to>
      <xdr:col>18</xdr:col>
      <xdr:colOff>177800</xdr:colOff>
      <xdr:row>15</xdr:row>
      <xdr:rowOff>54820</xdr:rowOff>
    </xdr:to>
    <xdr:cxnSp macro="">
      <xdr:nvCxnSpPr>
        <xdr:cNvPr id="59" name="直線コネクタ 58"/>
        <xdr:cNvCxnSpPr/>
      </xdr:nvCxnSpPr>
      <xdr:spPr bwMode="auto">
        <a:xfrm>
          <a:off x="2908300" y="2619750"/>
          <a:ext cx="698500" cy="54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2724</xdr:rowOff>
    </xdr:from>
    <xdr:to>
      <xdr:col>19</xdr:col>
      <xdr:colOff>38100</xdr:colOff>
      <xdr:row>15</xdr:row>
      <xdr:rowOff>104324</xdr:rowOff>
    </xdr:to>
    <xdr:sp macro="" textlink="">
      <xdr:nvSpPr>
        <xdr:cNvPr id="60" name="フローチャート: 判断 59"/>
        <xdr:cNvSpPr/>
      </xdr:nvSpPr>
      <xdr:spPr bwMode="auto">
        <a:xfrm>
          <a:off x="3556000" y="26220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114501</xdr:rowOff>
    </xdr:from>
    <xdr:ext cx="762000" cy="259045"/>
    <xdr:sp macro="" textlink="">
      <xdr:nvSpPr>
        <xdr:cNvPr id="61" name="テキスト ボックス 60"/>
        <xdr:cNvSpPr txBox="1"/>
      </xdr:nvSpPr>
      <xdr:spPr>
        <a:xfrm>
          <a:off x="3225800" y="2390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47892</xdr:rowOff>
    </xdr:from>
    <xdr:to>
      <xdr:col>15</xdr:col>
      <xdr:colOff>101600</xdr:colOff>
      <xdr:row>15</xdr:row>
      <xdr:rowOff>149492</xdr:rowOff>
    </xdr:to>
    <xdr:sp macro="" textlink="">
      <xdr:nvSpPr>
        <xdr:cNvPr id="62" name="フローチャート: 判断 61"/>
        <xdr:cNvSpPr/>
      </xdr:nvSpPr>
      <xdr:spPr bwMode="auto">
        <a:xfrm>
          <a:off x="2857500" y="2667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134269</xdr:rowOff>
    </xdr:from>
    <xdr:ext cx="762000" cy="259045"/>
    <xdr:sp macro="" textlink="">
      <xdr:nvSpPr>
        <xdr:cNvPr id="63" name="テキスト ボックス 62"/>
        <xdr:cNvSpPr txBox="1"/>
      </xdr:nvSpPr>
      <xdr:spPr>
        <a:xfrm>
          <a:off x="2527300" y="275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7182</xdr:rowOff>
    </xdr:from>
    <xdr:to>
      <xdr:col>29</xdr:col>
      <xdr:colOff>177800</xdr:colOff>
      <xdr:row>14</xdr:row>
      <xdr:rowOff>108782</xdr:rowOff>
    </xdr:to>
    <xdr:sp macro="" textlink="">
      <xdr:nvSpPr>
        <xdr:cNvPr id="69" name="楕円 68"/>
        <xdr:cNvSpPr/>
      </xdr:nvSpPr>
      <xdr:spPr bwMode="auto">
        <a:xfrm>
          <a:off x="5600700" y="2455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23709</xdr:rowOff>
    </xdr:from>
    <xdr:ext cx="762000" cy="259045"/>
    <xdr:sp macro="" textlink="">
      <xdr:nvSpPr>
        <xdr:cNvPr id="70" name="人口1人当たり決算額の推移該当値テキスト130"/>
        <xdr:cNvSpPr txBox="1"/>
      </xdr:nvSpPr>
      <xdr:spPr>
        <a:xfrm>
          <a:off x="5740400" y="2300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68028</xdr:rowOff>
    </xdr:from>
    <xdr:to>
      <xdr:col>26</xdr:col>
      <xdr:colOff>101600</xdr:colOff>
      <xdr:row>14</xdr:row>
      <xdr:rowOff>169628</xdr:rowOff>
    </xdr:to>
    <xdr:sp macro="" textlink="">
      <xdr:nvSpPr>
        <xdr:cNvPr id="71" name="楕円 70"/>
        <xdr:cNvSpPr/>
      </xdr:nvSpPr>
      <xdr:spPr bwMode="auto">
        <a:xfrm>
          <a:off x="4953000" y="2515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8355</xdr:rowOff>
    </xdr:from>
    <xdr:ext cx="736600" cy="259045"/>
    <xdr:sp macro="" textlink="">
      <xdr:nvSpPr>
        <xdr:cNvPr id="72" name="テキスト ボックス 71"/>
        <xdr:cNvSpPr txBox="1"/>
      </xdr:nvSpPr>
      <xdr:spPr>
        <a:xfrm>
          <a:off x="4622800" y="2284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113881</xdr:rowOff>
    </xdr:from>
    <xdr:to>
      <xdr:col>22</xdr:col>
      <xdr:colOff>165100</xdr:colOff>
      <xdr:row>15</xdr:row>
      <xdr:rowOff>44031</xdr:rowOff>
    </xdr:to>
    <xdr:sp macro="" textlink="">
      <xdr:nvSpPr>
        <xdr:cNvPr id="73" name="楕円 72"/>
        <xdr:cNvSpPr/>
      </xdr:nvSpPr>
      <xdr:spPr bwMode="auto">
        <a:xfrm>
          <a:off x="4254500" y="2561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54208</xdr:rowOff>
    </xdr:from>
    <xdr:ext cx="762000" cy="259045"/>
    <xdr:sp macro="" textlink="">
      <xdr:nvSpPr>
        <xdr:cNvPr id="74" name="テキスト ボックス 73"/>
        <xdr:cNvSpPr txBox="1"/>
      </xdr:nvSpPr>
      <xdr:spPr>
        <a:xfrm>
          <a:off x="3924300" y="2330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4020</xdr:rowOff>
    </xdr:from>
    <xdr:to>
      <xdr:col>19</xdr:col>
      <xdr:colOff>38100</xdr:colOff>
      <xdr:row>15</xdr:row>
      <xdr:rowOff>105620</xdr:rowOff>
    </xdr:to>
    <xdr:sp macro="" textlink="">
      <xdr:nvSpPr>
        <xdr:cNvPr id="75" name="楕円 74"/>
        <xdr:cNvSpPr/>
      </xdr:nvSpPr>
      <xdr:spPr bwMode="auto">
        <a:xfrm>
          <a:off x="3556000" y="2623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90397</xdr:rowOff>
    </xdr:from>
    <xdr:ext cx="762000" cy="259045"/>
    <xdr:sp macro="" textlink="">
      <xdr:nvSpPr>
        <xdr:cNvPr id="76" name="テキスト ボックス 75"/>
        <xdr:cNvSpPr txBox="1"/>
      </xdr:nvSpPr>
      <xdr:spPr>
        <a:xfrm>
          <a:off x="3225800" y="270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121025</xdr:rowOff>
    </xdr:from>
    <xdr:to>
      <xdr:col>15</xdr:col>
      <xdr:colOff>101600</xdr:colOff>
      <xdr:row>15</xdr:row>
      <xdr:rowOff>51175</xdr:rowOff>
    </xdr:to>
    <xdr:sp macro="" textlink="">
      <xdr:nvSpPr>
        <xdr:cNvPr id="77" name="楕円 76"/>
        <xdr:cNvSpPr/>
      </xdr:nvSpPr>
      <xdr:spPr bwMode="auto">
        <a:xfrm>
          <a:off x="2857500" y="2568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61352</xdr:rowOff>
    </xdr:from>
    <xdr:ext cx="762000" cy="259045"/>
    <xdr:sp macro="" textlink="">
      <xdr:nvSpPr>
        <xdr:cNvPr id="78" name="テキスト ボックス 77"/>
        <xdr:cNvSpPr txBox="1"/>
      </xdr:nvSpPr>
      <xdr:spPr>
        <a:xfrm>
          <a:off x="2527300" y="233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15541</xdr:rowOff>
    </xdr:from>
    <xdr:to>
      <xdr:col>29</xdr:col>
      <xdr:colOff>127000</xdr:colOff>
      <xdr:row>37</xdr:row>
      <xdr:rowOff>260045</xdr:rowOff>
    </xdr:to>
    <xdr:cxnSp macro="">
      <xdr:nvCxnSpPr>
        <xdr:cNvPr id="108" name="直線コネクタ 107"/>
        <xdr:cNvCxnSpPr/>
      </xdr:nvCxnSpPr>
      <xdr:spPr bwMode="auto">
        <a:xfrm flipV="1">
          <a:off x="5651500" y="5940091"/>
          <a:ext cx="0" cy="14446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232122</xdr:rowOff>
    </xdr:from>
    <xdr:ext cx="762000" cy="259045"/>
    <xdr:sp macro="" textlink="">
      <xdr:nvSpPr>
        <xdr:cNvPr id="109" name="人口1人当たり決算額の推移最小値テキスト445"/>
        <xdr:cNvSpPr txBox="1"/>
      </xdr:nvSpPr>
      <xdr:spPr>
        <a:xfrm>
          <a:off x="5740400" y="735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260045</xdr:rowOff>
    </xdr:from>
    <xdr:to>
      <xdr:col>30</xdr:col>
      <xdr:colOff>25400</xdr:colOff>
      <xdr:row>37</xdr:row>
      <xdr:rowOff>260045</xdr:rowOff>
    </xdr:to>
    <xdr:cxnSp macro="">
      <xdr:nvCxnSpPr>
        <xdr:cNvPr id="110" name="直線コネクタ 109"/>
        <xdr:cNvCxnSpPr/>
      </xdr:nvCxnSpPr>
      <xdr:spPr bwMode="auto">
        <a:xfrm>
          <a:off x="5562600" y="73847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273368</xdr:rowOff>
    </xdr:from>
    <xdr:ext cx="762000" cy="259045"/>
    <xdr:sp macro="" textlink="">
      <xdr:nvSpPr>
        <xdr:cNvPr id="111" name="人口1人当たり決算額の推移最大値テキスト445"/>
        <xdr:cNvSpPr txBox="1"/>
      </xdr:nvSpPr>
      <xdr:spPr>
        <a:xfrm>
          <a:off x="5740400" y="568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15541</xdr:rowOff>
    </xdr:from>
    <xdr:to>
      <xdr:col>30</xdr:col>
      <xdr:colOff>25400</xdr:colOff>
      <xdr:row>33</xdr:row>
      <xdr:rowOff>15541</xdr:rowOff>
    </xdr:to>
    <xdr:cxnSp macro="">
      <xdr:nvCxnSpPr>
        <xdr:cNvPr id="112" name="直線コネクタ 111"/>
        <xdr:cNvCxnSpPr/>
      </xdr:nvCxnSpPr>
      <xdr:spPr bwMode="auto">
        <a:xfrm>
          <a:off x="5562600" y="5940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205540</xdr:rowOff>
    </xdr:from>
    <xdr:to>
      <xdr:col>29</xdr:col>
      <xdr:colOff>127000</xdr:colOff>
      <xdr:row>35</xdr:row>
      <xdr:rowOff>241986</xdr:rowOff>
    </xdr:to>
    <xdr:cxnSp macro="">
      <xdr:nvCxnSpPr>
        <xdr:cNvPr id="113" name="直線コネクタ 112"/>
        <xdr:cNvCxnSpPr/>
      </xdr:nvCxnSpPr>
      <xdr:spPr bwMode="auto">
        <a:xfrm flipV="1">
          <a:off x="5003800" y="6815890"/>
          <a:ext cx="647700" cy="36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304933</xdr:rowOff>
    </xdr:from>
    <xdr:ext cx="762000" cy="259045"/>
    <xdr:sp macro="" textlink="">
      <xdr:nvSpPr>
        <xdr:cNvPr id="114" name="人口1人当たり決算額の推移平均値テキスト445"/>
        <xdr:cNvSpPr txBox="1"/>
      </xdr:nvSpPr>
      <xdr:spPr>
        <a:xfrm>
          <a:off x="5740400" y="6572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116956</xdr:rowOff>
    </xdr:from>
    <xdr:to>
      <xdr:col>29</xdr:col>
      <xdr:colOff>177800</xdr:colOff>
      <xdr:row>35</xdr:row>
      <xdr:rowOff>218556</xdr:rowOff>
    </xdr:to>
    <xdr:sp macro="" textlink="">
      <xdr:nvSpPr>
        <xdr:cNvPr id="115" name="フローチャート: 判断 114"/>
        <xdr:cNvSpPr/>
      </xdr:nvSpPr>
      <xdr:spPr bwMode="auto">
        <a:xfrm>
          <a:off x="5600700" y="6727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241986</xdr:rowOff>
    </xdr:from>
    <xdr:to>
      <xdr:col>26</xdr:col>
      <xdr:colOff>50800</xdr:colOff>
      <xdr:row>35</xdr:row>
      <xdr:rowOff>257237</xdr:rowOff>
    </xdr:to>
    <xdr:cxnSp macro="">
      <xdr:nvCxnSpPr>
        <xdr:cNvPr id="116" name="直線コネクタ 115"/>
        <xdr:cNvCxnSpPr/>
      </xdr:nvCxnSpPr>
      <xdr:spPr bwMode="auto">
        <a:xfrm flipV="1">
          <a:off x="4305300" y="6852336"/>
          <a:ext cx="698500" cy="15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124500</xdr:rowOff>
    </xdr:from>
    <xdr:to>
      <xdr:col>26</xdr:col>
      <xdr:colOff>101600</xdr:colOff>
      <xdr:row>35</xdr:row>
      <xdr:rowOff>226100</xdr:rowOff>
    </xdr:to>
    <xdr:sp macro="" textlink="">
      <xdr:nvSpPr>
        <xdr:cNvPr id="117" name="フローチャート: 判断 116"/>
        <xdr:cNvSpPr/>
      </xdr:nvSpPr>
      <xdr:spPr bwMode="auto">
        <a:xfrm>
          <a:off x="4953000" y="6734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236277</xdr:rowOff>
    </xdr:from>
    <xdr:ext cx="736600" cy="259045"/>
    <xdr:sp macro="" textlink="">
      <xdr:nvSpPr>
        <xdr:cNvPr id="118" name="テキスト ボックス 117"/>
        <xdr:cNvSpPr txBox="1"/>
      </xdr:nvSpPr>
      <xdr:spPr>
        <a:xfrm>
          <a:off x="4622800" y="650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212072</xdr:rowOff>
    </xdr:from>
    <xdr:to>
      <xdr:col>22</xdr:col>
      <xdr:colOff>114300</xdr:colOff>
      <xdr:row>35</xdr:row>
      <xdr:rowOff>257237</xdr:rowOff>
    </xdr:to>
    <xdr:cxnSp macro="">
      <xdr:nvCxnSpPr>
        <xdr:cNvPr id="119" name="直線コネクタ 118"/>
        <xdr:cNvCxnSpPr/>
      </xdr:nvCxnSpPr>
      <xdr:spPr bwMode="auto">
        <a:xfrm>
          <a:off x="3606800" y="6822422"/>
          <a:ext cx="698500" cy="45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137988</xdr:rowOff>
    </xdr:from>
    <xdr:to>
      <xdr:col>22</xdr:col>
      <xdr:colOff>165100</xdr:colOff>
      <xdr:row>35</xdr:row>
      <xdr:rowOff>239588</xdr:rowOff>
    </xdr:to>
    <xdr:sp macro="" textlink="">
      <xdr:nvSpPr>
        <xdr:cNvPr id="120" name="フローチャート: 判断 119"/>
        <xdr:cNvSpPr/>
      </xdr:nvSpPr>
      <xdr:spPr bwMode="auto">
        <a:xfrm>
          <a:off x="4254500" y="6748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249765</xdr:rowOff>
    </xdr:from>
    <xdr:ext cx="762000" cy="259045"/>
    <xdr:sp macro="" textlink="">
      <xdr:nvSpPr>
        <xdr:cNvPr id="121" name="テキスト ボックス 120"/>
        <xdr:cNvSpPr txBox="1"/>
      </xdr:nvSpPr>
      <xdr:spPr>
        <a:xfrm>
          <a:off x="3924300" y="651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187644</xdr:rowOff>
    </xdr:from>
    <xdr:to>
      <xdr:col>18</xdr:col>
      <xdr:colOff>177800</xdr:colOff>
      <xdr:row>35</xdr:row>
      <xdr:rowOff>212072</xdr:rowOff>
    </xdr:to>
    <xdr:cxnSp macro="">
      <xdr:nvCxnSpPr>
        <xdr:cNvPr id="122" name="直線コネクタ 121"/>
        <xdr:cNvCxnSpPr/>
      </xdr:nvCxnSpPr>
      <xdr:spPr bwMode="auto">
        <a:xfrm>
          <a:off x="2908300" y="6797994"/>
          <a:ext cx="698500" cy="244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53111</xdr:rowOff>
    </xdr:from>
    <xdr:to>
      <xdr:col>19</xdr:col>
      <xdr:colOff>38100</xdr:colOff>
      <xdr:row>35</xdr:row>
      <xdr:rowOff>154711</xdr:rowOff>
    </xdr:to>
    <xdr:sp macro="" textlink="">
      <xdr:nvSpPr>
        <xdr:cNvPr id="123" name="フローチャート: 判断 122"/>
        <xdr:cNvSpPr/>
      </xdr:nvSpPr>
      <xdr:spPr bwMode="auto">
        <a:xfrm>
          <a:off x="3556000" y="66634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164888</xdr:rowOff>
    </xdr:from>
    <xdr:ext cx="762000" cy="259045"/>
    <xdr:sp macro="" textlink="">
      <xdr:nvSpPr>
        <xdr:cNvPr id="124" name="テキスト ボックス 123"/>
        <xdr:cNvSpPr txBox="1"/>
      </xdr:nvSpPr>
      <xdr:spPr>
        <a:xfrm>
          <a:off x="3225800" y="643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47756</xdr:rowOff>
    </xdr:from>
    <xdr:to>
      <xdr:col>15</xdr:col>
      <xdr:colOff>101600</xdr:colOff>
      <xdr:row>35</xdr:row>
      <xdr:rowOff>149356</xdr:rowOff>
    </xdr:to>
    <xdr:sp macro="" textlink="">
      <xdr:nvSpPr>
        <xdr:cNvPr id="125" name="フローチャート: 判断 124"/>
        <xdr:cNvSpPr/>
      </xdr:nvSpPr>
      <xdr:spPr bwMode="auto">
        <a:xfrm>
          <a:off x="2857500" y="665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159533</xdr:rowOff>
    </xdr:from>
    <xdr:ext cx="762000" cy="259045"/>
    <xdr:sp macro="" textlink="">
      <xdr:nvSpPr>
        <xdr:cNvPr id="126" name="テキスト ボックス 125"/>
        <xdr:cNvSpPr txBox="1"/>
      </xdr:nvSpPr>
      <xdr:spPr>
        <a:xfrm>
          <a:off x="2527300" y="642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154740</xdr:rowOff>
    </xdr:from>
    <xdr:to>
      <xdr:col>29</xdr:col>
      <xdr:colOff>177800</xdr:colOff>
      <xdr:row>35</xdr:row>
      <xdr:rowOff>256340</xdr:rowOff>
    </xdr:to>
    <xdr:sp macro="" textlink="">
      <xdr:nvSpPr>
        <xdr:cNvPr id="132" name="楕円 131"/>
        <xdr:cNvSpPr/>
      </xdr:nvSpPr>
      <xdr:spPr bwMode="auto">
        <a:xfrm>
          <a:off x="5600700" y="6765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126817</xdr:rowOff>
    </xdr:from>
    <xdr:ext cx="762000" cy="259045"/>
    <xdr:sp macro="" textlink="">
      <xdr:nvSpPr>
        <xdr:cNvPr id="133" name="人口1人当たり決算額の推移該当値テキスト445"/>
        <xdr:cNvSpPr txBox="1"/>
      </xdr:nvSpPr>
      <xdr:spPr>
        <a:xfrm>
          <a:off x="5740400" y="673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191186</xdr:rowOff>
    </xdr:from>
    <xdr:to>
      <xdr:col>26</xdr:col>
      <xdr:colOff>101600</xdr:colOff>
      <xdr:row>35</xdr:row>
      <xdr:rowOff>292786</xdr:rowOff>
    </xdr:to>
    <xdr:sp macro="" textlink="">
      <xdr:nvSpPr>
        <xdr:cNvPr id="134" name="楕円 133"/>
        <xdr:cNvSpPr/>
      </xdr:nvSpPr>
      <xdr:spPr bwMode="auto">
        <a:xfrm>
          <a:off x="4953000" y="6801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277563</xdr:rowOff>
    </xdr:from>
    <xdr:ext cx="736600" cy="259045"/>
    <xdr:sp macro="" textlink="">
      <xdr:nvSpPr>
        <xdr:cNvPr id="135" name="テキスト ボックス 134"/>
        <xdr:cNvSpPr txBox="1"/>
      </xdr:nvSpPr>
      <xdr:spPr>
        <a:xfrm>
          <a:off x="4622800" y="6887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206437</xdr:rowOff>
    </xdr:from>
    <xdr:to>
      <xdr:col>22</xdr:col>
      <xdr:colOff>165100</xdr:colOff>
      <xdr:row>35</xdr:row>
      <xdr:rowOff>308037</xdr:rowOff>
    </xdr:to>
    <xdr:sp macro="" textlink="">
      <xdr:nvSpPr>
        <xdr:cNvPr id="136" name="楕円 135"/>
        <xdr:cNvSpPr/>
      </xdr:nvSpPr>
      <xdr:spPr bwMode="auto">
        <a:xfrm>
          <a:off x="4254500" y="6816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292814</xdr:rowOff>
    </xdr:from>
    <xdr:ext cx="762000" cy="259045"/>
    <xdr:sp macro="" textlink="">
      <xdr:nvSpPr>
        <xdr:cNvPr id="137" name="テキスト ボックス 136"/>
        <xdr:cNvSpPr txBox="1"/>
      </xdr:nvSpPr>
      <xdr:spPr>
        <a:xfrm>
          <a:off x="3924300" y="6903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161272</xdr:rowOff>
    </xdr:from>
    <xdr:to>
      <xdr:col>19</xdr:col>
      <xdr:colOff>38100</xdr:colOff>
      <xdr:row>35</xdr:row>
      <xdr:rowOff>262872</xdr:rowOff>
    </xdr:to>
    <xdr:sp macro="" textlink="">
      <xdr:nvSpPr>
        <xdr:cNvPr id="138" name="楕円 137"/>
        <xdr:cNvSpPr/>
      </xdr:nvSpPr>
      <xdr:spPr bwMode="auto">
        <a:xfrm>
          <a:off x="3556000" y="6771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247649</xdr:rowOff>
    </xdr:from>
    <xdr:ext cx="762000" cy="259045"/>
    <xdr:sp macro="" textlink="">
      <xdr:nvSpPr>
        <xdr:cNvPr id="139" name="テキスト ボックス 138"/>
        <xdr:cNvSpPr txBox="1"/>
      </xdr:nvSpPr>
      <xdr:spPr>
        <a:xfrm>
          <a:off x="3225800" y="685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136844</xdr:rowOff>
    </xdr:from>
    <xdr:to>
      <xdr:col>15</xdr:col>
      <xdr:colOff>101600</xdr:colOff>
      <xdr:row>35</xdr:row>
      <xdr:rowOff>238444</xdr:rowOff>
    </xdr:to>
    <xdr:sp macro="" textlink="">
      <xdr:nvSpPr>
        <xdr:cNvPr id="140" name="楕円 139"/>
        <xdr:cNvSpPr/>
      </xdr:nvSpPr>
      <xdr:spPr bwMode="auto">
        <a:xfrm>
          <a:off x="2857500" y="6747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223221</xdr:rowOff>
    </xdr:from>
    <xdr:ext cx="762000" cy="259045"/>
    <xdr:sp macro="" textlink="">
      <xdr:nvSpPr>
        <xdr:cNvPr id="141" name="テキスト ボックス 140"/>
        <xdr:cNvSpPr txBox="1"/>
      </xdr:nvSpPr>
      <xdr:spPr>
        <a:xfrm>
          <a:off x="2527300" y="683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大分県中津市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82,221
79,854
491.44
48,155,680
46,251,435
1,288,146
23,995,071
37,342,394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109144</xdr:rowOff>
    </xdr:from>
    <xdr:to>
      <xdr:col>24</xdr:col>
      <xdr:colOff>62865</xdr:colOff>
      <xdr:row>38</xdr:row>
      <xdr:rowOff>106915</xdr:rowOff>
    </xdr:to>
    <xdr:cxnSp macro="">
      <xdr:nvCxnSpPr>
        <xdr:cNvPr id="56" name="直線コネクタ 55"/>
        <xdr:cNvCxnSpPr/>
      </xdr:nvCxnSpPr>
      <xdr:spPr>
        <a:xfrm flipV="1">
          <a:off x="4633595" y="5252644"/>
          <a:ext cx="1270" cy="1369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110742</xdr:rowOff>
    </xdr:from>
    <xdr:ext cx="534377" cy="259045"/>
    <xdr:sp macro="" textlink="">
      <xdr:nvSpPr>
        <xdr:cNvPr id="57" name="人件費最小値テキスト"/>
        <xdr:cNvSpPr txBox="1"/>
      </xdr:nvSpPr>
      <xdr:spPr>
        <a:xfrm>
          <a:off x="4686300" y="66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106915</xdr:rowOff>
    </xdr:from>
    <xdr:to>
      <xdr:col>24</xdr:col>
      <xdr:colOff>152400</xdr:colOff>
      <xdr:row>38</xdr:row>
      <xdr:rowOff>106915</xdr:rowOff>
    </xdr:to>
    <xdr:cxnSp macro="">
      <xdr:nvCxnSpPr>
        <xdr:cNvPr id="58" name="直線コネクタ 57"/>
        <xdr:cNvCxnSpPr/>
      </xdr:nvCxnSpPr>
      <xdr:spPr>
        <a:xfrm>
          <a:off x="4546600" y="66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55821</xdr:rowOff>
    </xdr:from>
    <xdr:ext cx="599010" cy="259045"/>
    <xdr:sp macro="" textlink="">
      <xdr:nvSpPr>
        <xdr:cNvPr id="59" name="人件費最大値テキスト"/>
        <xdr:cNvSpPr txBox="1"/>
      </xdr:nvSpPr>
      <xdr:spPr>
        <a:xfrm>
          <a:off x="4686300" y="502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109144</xdr:rowOff>
    </xdr:from>
    <xdr:to>
      <xdr:col>24</xdr:col>
      <xdr:colOff>152400</xdr:colOff>
      <xdr:row>30</xdr:row>
      <xdr:rowOff>109144</xdr:rowOff>
    </xdr:to>
    <xdr:cxnSp macro="">
      <xdr:nvCxnSpPr>
        <xdr:cNvPr id="60" name="直線コネクタ 59"/>
        <xdr:cNvCxnSpPr/>
      </xdr:nvCxnSpPr>
      <xdr:spPr>
        <a:xfrm>
          <a:off x="4546600" y="525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80035</xdr:rowOff>
    </xdr:from>
    <xdr:to>
      <xdr:col>24</xdr:col>
      <xdr:colOff>63500</xdr:colOff>
      <xdr:row>33</xdr:row>
      <xdr:rowOff>129070</xdr:rowOff>
    </xdr:to>
    <xdr:cxnSp macro="">
      <xdr:nvCxnSpPr>
        <xdr:cNvPr id="61" name="直線コネクタ 60"/>
        <xdr:cNvCxnSpPr/>
      </xdr:nvCxnSpPr>
      <xdr:spPr>
        <a:xfrm>
          <a:off x="3797300" y="5737885"/>
          <a:ext cx="838200" cy="4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13530</xdr:rowOff>
    </xdr:from>
    <xdr:ext cx="534377" cy="259045"/>
    <xdr:sp macro="" textlink="">
      <xdr:nvSpPr>
        <xdr:cNvPr id="62" name="人件費平均値テキスト"/>
        <xdr:cNvSpPr txBox="1"/>
      </xdr:nvSpPr>
      <xdr:spPr>
        <a:xfrm>
          <a:off x="4686300" y="6014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35103</xdr:rowOff>
    </xdr:from>
    <xdr:to>
      <xdr:col>24</xdr:col>
      <xdr:colOff>114300</xdr:colOff>
      <xdr:row>35</xdr:row>
      <xdr:rowOff>136703</xdr:rowOff>
    </xdr:to>
    <xdr:sp macro="" textlink="">
      <xdr:nvSpPr>
        <xdr:cNvPr id="63" name="フローチャート: 判断 62"/>
        <xdr:cNvSpPr/>
      </xdr:nvSpPr>
      <xdr:spPr>
        <a:xfrm>
          <a:off x="4584700" y="603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80035</xdr:rowOff>
    </xdr:from>
    <xdr:to>
      <xdr:col>19</xdr:col>
      <xdr:colOff>177800</xdr:colOff>
      <xdr:row>33</xdr:row>
      <xdr:rowOff>151683</xdr:rowOff>
    </xdr:to>
    <xdr:cxnSp macro="">
      <xdr:nvCxnSpPr>
        <xdr:cNvPr id="64" name="直線コネクタ 63"/>
        <xdr:cNvCxnSpPr/>
      </xdr:nvCxnSpPr>
      <xdr:spPr>
        <a:xfrm flipV="1">
          <a:off x="2908300" y="5737885"/>
          <a:ext cx="889000" cy="7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42247</xdr:rowOff>
    </xdr:from>
    <xdr:to>
      <xdr:col>20</xdr:col>
      <xdr:colOff>38100</xdr:colOff>
      <xdr:row>35</xdr:row>
      <xdr:rowOff>143847</xdr:rowOff>
    </xdr:to>
    <xdr:sp macro="" textlink="">
      <xdr:nvSpPr>
        <xdr:cNvPr id="65" name="フローチャート: 判断 64"/>
        <xdr:cNvSpPr/>
      </xdr:nvSpPr>
      <xdr:spPr>
        <a:xfrm>
          <a:off x="37465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134974</xdr:rowOff>
    </xdr:from>
    <xdr:ext cx="534377" cy="259045"/>
    <xdr:sp macro="" textlink="">
      <xdr:nvSpPr>
        <xdr:cNvPr id="66" name="テキスト ボックス 65"/>
        <xdr:cNvSpPr txBox="1"/>
      </xdr:nvSpPr>
      <xdr:spPr>
        <a:xfrm>
          <a:off x="3530111" y="613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136614</xdr:rowOff>
    </xdr:from>
    <xdr:to>
      <xdr:col>15</xdr:col>
      <xdr:colOff>50800</xdr:colOff>
      <xdr:row>33</xdr:row>
      <xdr:rowOff>151683</xdr:rowOff>
    </xdr:to>
    <xdr:cxnSp macro="">
      <xdr:nvCxnSpPr>
        <xdr:cNvPr id="67" name="直線コネクタ 66"/>
        <xdr:cNvCxnSpPr/>
      </xdr:nvCxnSpPr>
      <xdr:spPr>
        <a:xfrm>
          <a:off x="2019300" y="5794464"/>
          <a:ext cx="889000" cy="1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63278</xdr:rowOff>
    </xdr:from>
    <xdr:to>
      <xdr:col>15</xdr:col>
      <xdr:colOff>101600</xdr:colOff>
      <xdr:row>35</xdr:row>
      <xdr:rowOff>164878</xdr:rowOff>
    </xdr:to>
    <xdr:sp macro="" textlink="">
      <xdr:nvSpPr>
        <xdr:cNvPr id="68" name="フローチャート: 判断 67"/>
        <xdr:cNvSpPr/>
      </xdr:nvSpPr>
      <xdr:spPr>
        <a:xfrm>
          <a:off x="2857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156005</xdr:rowOff>
    </xdr:from>
    <xdr:ext cx="534377" cy="259045"/>
    <xdr:sp macro="" textlink="">
      <xdr:nvSpPr>
        <xdr:cNvPr id="69" name="テキスト ボックス 68"/>
        <xdr:cNvSpPr txBox="1"/>
      </xdr:nvSpPr>
      <xdr:spPr>
        <a:xfrm>
          <a:off x="2641111" y="615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110801</xdr:rowOff>
    </xdr:from>
    <xdr:to>
      <xdr:col>10</xdr:col>
      <xdr:colOff>114300</xdr:colOff>
      <xdr:row>33</xdr:row>
      <xdr:rowOff>136614</xdr:rowOff>
    </xdr:to>
    <xdr:cxnSp macro="">
      <xdr:nvCxnSpPr>
        <xdr:cNvPr id="70" name="直線コネクタ 69"/>
        <xdr:cNvCxnSpPr/>
      </xdr:nvCxnSpPr>
      <xdr:spPr>
        <a:xfrm>
          <a:off x="1130300" y="5768651"/>
          <a:ext cx="889000" cy="2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66078</xdr:rowOff>
    </xdr:from>
    <xdr:to>
      <xdr:col>10</xdr:col>
      <xdr:colOff>165100</xdr:colOff>
      <xdr:row>34</xdr:row>
      <xdr:rowOff>167678</xdr:rowOff>
    </xdr:to>
    <xdr:sp macro="" textlink="">
      <xdr:nvSpPr>
        <xdr:cNvPr id="71" name="フローチャート: 判断 70"/>
        <xdr:cNvSpPr/>
      </xdr:nvSpPr>
      <xdr:spPr>
        <a:xfrm>
          <a:off x="1968500" y="58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158805</xdr:rowOff>
    </xdr:from>
    <xdr:ext cx="534377" cy="259045"/>
    <xdr:sp macro="" textlink="">
      <xdr:nvSpPr>
        <xdr:cNvPr id="72" name="テキスト ボックス 71"/>
        <xdr:cNvSpPr txBox="1"/>
      </xdr:nvSpPr>
      <xdr:spPr>
        <a:xfrm>
          <a:off x="1752111" y="598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48571</xdr:rowOff>
    </xdr:from>
    <xdr:to>
      <xdr:col>6</xdr:col>
      <xdr:colOff>38100</xdr:colOff>
      <xdr:row>35</xdr:row>
      <xdr:rowOff>150171</xdr:rowOff>
    </xdr:to>
    <xdr:sp macro="" textlink="">
      <xdr:nvSpPr>
        <xdr:cNvPr id="73" name="フローチャート: 判断 72"/>
        <xdr:cNvSpPr/>
      </xdr:nvSpPr>
      <xdr:spPr>
        <a:xfrm>
          <a:off x="1079500" y="604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141298</xdr:rowOff>
    </xdr:from>
    <xdr:ext cx="534377" cy="259045"/>
    <xdr:sp macro="" textlink="">
      <xdr:nvSpPr>
        <xdr:cNvPr id="74" name="テキスト ボックス 73"/>
        <xdr:cNvSpPr txBox="1"/>
      </xdr:nvSpPr>
      <xdr:spPr>
        <a:xfrm>
          <a:off x="863111" y="614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78270</xdr:rowOff>
    </xdr:from>
    <xdr:to>
      <xdr:col>24</xdr:col>
      <xdr:colOff>114300</xdr:colOff>
      <xdr:row>34</xdr:row>
      <xdr:rowOff>8420</xdr:rowOff>
    </xdr:to>
    <xdr:sp macro="" textlink="">
      <xdr:nvSpPr>
        <xdr:cNvPr id="80" name="楕円 79"/>
        <xdr:cNvSpPr/>
      </xdr:nvSpPr>
      <xdr:spPr>
        <a:xfrm>
          <a:off x="4584700" y="573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101147</xdr:rowOff>
    </xdr:from>
    <xdr:ext cx="534377" cy="259045"/>
    <xdr:sp macro="" textlink="">
      <xdr:nvSpPr>
        <xdr:cNvPr id="81" name="人件費該当値テキスト"/>
        <xdr:cNvSpPr txBox="1"/>
      </xdr:nvSpPr>
      <xdr:spPr>
        <a:xfrm>
          <a:off x="4686300" y="558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29235</xdr:rowOff>
    </xdr:from>
    <xdr:to>
      <xdr:col>20</xdr:col>
      <xdr:colOff>38100</xdr:colOff>
      <xdr:row>33</xdr:row>
      <xdr:rowOff>130835</xdr:rowOff>
    </xdr:to>
    <xdr:sp macro="" textlink="">
      <xdr:nvSpPr>
        <xdr:cNvPr id="82" name="楕円 81"/>
        <xdr:cNvSpPr/>
      </xdr:nvSpPr>
      <xdr:spPr>
        <a:xfrm>
          <a:off x="3746500" y="568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147362</xdr:rowOff>
    </xdr:from>
    <xdr:ext cx="534377" cy="259045"/>
    <xdr:sp macro="" textlink="">
      <xdr:nvSpPr>
        <xdr:cNvPr id="83" name="テキスト ボックス 82"/>
        <xdr:cNvSpPr txBox="1"/>
      </xdr:nvSpPr>
      <xdr:spPr>
        <a:xfrm>
          <a:off x="3530111" y="546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100883</xdr:rowOff>
    </xdr:from>
    <xdr:to>
      <xdr:col>15</xdr:col>
      <xdr:colOff>101600</xdr:colOff>
      <xdr:row>34</xdr:row>
      <xdr:rowOff>31033</xdr:rowOff>
    </xdr:to>
    <xdr:sp macro="" textlink="">
      <xdr:nvSpPr>
        <xdr:cNvPr id="84" name="楕円 83"/>
        <xdr:cNvSpPr/>
      </xdr:nvSpPr>
      <xdr:spPr>
        <a:xfrm>
          <a:off x="2857500" y="575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47560</xdr:rowOff>
    </xdr:from>
    <xdr:ext cx="534377" cy="259045"/>
    <xdr:sp macro="" textlink="">
      <xdr:nvSpPr>
        <xdr:cNvPr id="85" name="テキスト ボックス 84"/>
        <xdr:cNvSpPr txBox="1"/>
      </xdr:nvSpPr>
      <xdr:spPr>
        <a:xfrm>
          <a:off x="2641111" y="553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85814</xdr:rowOff>
    </xdr:from>
    <xdr:to>
      <xdr:col>10</xdr:col>
      <xdr:colOff>165100</xdr:colOff>
      <xdr:row>34</xdr:row>
      <xdr:rowOff>15964</xdr:rowOff>
    </xdr:to>
    <xdr:sp macro="" textlink="">
      <xdr:nvSpPr>
        <xdr:cNvPr id="86" name="楕円 85"/>
        <xdr:cNvSpPr/>
      </xdr:nvSpPr>
      <xdr:spPr>
        <a:xfrm>
          <a:off x="1968500" y="574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32491</xdr:rowOff>
    </xdr:from>
    <xdr:ext cx="534377" cy="259045"/>
    <xdr:sp macro="" textlink="">
      <xdr:nvSpPr>
        <xdr:cNvPr id="87" name="テキスト ボックス 86"/>
        <xdr:cNvSpPr txBox="1"/>
      </xdr:nvSpPr>
      <xdr:spPr>
        <a:xfrm>
          <a:off x="1752111" y="551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60001</xdr:rowOff>
    </xdr:from>
    <xdr:to>
      <xdr:col>6</xdr:col>
      <xdr:colOff>38100</xdr:colOff>
      <xdr:row>33</xdr:row>
      <xdr:rowOff>161601</xdr:rowOff>
    </xdr:to>
    <xdr:sp macro="" textlink="">
      <xdr:nvSpPr>
        <xdr:cNvPr id="88" name="楕円 87"/>
        <xdr:cNvSpPr/>
      </xdr:nvSpPr>
      <xdr:spPr>
        <a:xfrm>
          <a:off x="1079500" y="571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6678</xdr:rowOff>
    </xdr:from>
    <xdr:ext cx="534377" cy="259045"/>
    <xdr:sp macro="" textlink="">
      <xdr:nvSpPr>
        <xdr:cNvPr id="89" name="テキスト ボックス 88"/>
        <xdr:cNvSpPr txBox="1"/>
      </xdr:nvSpPr>
      <xdr:spPr>
        <a:xfrm>
          <a:off x="863111" y="549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20937</xdr:rowOff>
    </xdr:from>
    <xdr:to>
      <xdr:col>24</xdr:col>
      <xdr:colOff>62865</xdr:colOff>
      <xdr:row>59</xdr:row>
      <xdr:rowOff>11368</xdr:rowOff>
    </xdr:to>
    <xdr:cxnSp macro="">
      <xdr:nvCxnSpPr>
        <xdr:cNvPr id="116" name="直線コネクタ 115"/>
        <xdr:cNvCxnSpPr/>
      </xdr:nvCxnSpPr>
      <xdr:spPr>
        <a:xfrm flipV="1">
          <a:off x="4633595" y="8593437"/>
          <a:ext cx="1270" cy="153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15195</xdr:rowOff>
    </xdr:from>
    <xdr:ext cx="534377" cy="259045"/>
    <xdr:sp macro="" textlink="">
      <xdr:nvSpPr>
        <xdr:cNvPr id="117" name="物件費最小値テキスト"/>
        <xdr:cNvSpPr txBox="1"/>
      </xdr:nvSpPr>
      <xdr:spPr>
        <a:xfrm>
          <a:off x="4686300" y="101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11368</xdr:rowOff>
    </xdr:from>
    <xdr:to>
      <xdr:col>24</xdr:col>
      <xdr:colOff>152400</xdr:colOff>
      <xdr:row>59</xdr:row>
      <xdr:rowOff>11368</xdr:rowOff>
    </xdr:to>
    <xdr:cxnSp macro="">
      <xdr:nvCxnSpPr>
        <xdr:cNvPr id="118" name="直線コネクタ 117"/>
        <xdr:cNvCxnSpPr/>
      </xdr:nvCxnSpPr>
      <xdr:spPr>
        <a:xfrm>
          <a:off x="4546600" y="101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139064</xdr:rowOff>
    </xdr:from>
    <xdr:ext cx="599010" cy="259045"/>
    <xdr:sp macro="" textlink="">
      <xdr:nvSpPr>
        <xdr:cNvPr id="119" name="物件費最大値テキスト"/>
        <xdr:cNvSpPr txBox="1"/>
      </xdr:nvSpPr>
      <xdr:spPr>
        <a:xfrm>
          <a:off x="4686300" y="836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20937</xdr:rowOff>
    </xdr:from>
    <xdr:to>
      <xdr:col>24</xdr:col>
      <xdr:colOff>152400</xdr:colOff>
      <xdr:row>50</xdr:row>
      <xdr:rowOff>20937</xdr:rowOff>
    </xdr:to>
    <xdr:cxnSp macro="">
      <xdr:nvCxnSpPr>
        <xdr:cNvPr id="120" name="直線コネクタ 119"/>
        <xdr:cNvCxnSpPr/>
      </xdr:nvCxnSpPr>
      <xdr:spPr>
        <a:xfrm>
          <a:off x="4546600" y="859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52179</xdr:rowOff>
    </xdr:from>
    <xdr:to>
      <xdr:col>24</xdr:col>
      <xdr:colOff>63500</xdr:colOff>
      <xdr:row>56</xdr:row>
      <xdr:rowOff>61737</xdr:rowOff>
    </xdr:to>
    <xdr:cxnSp macro="">
      <xdr:nvCxnSpPr>
        <xdr:cNvPr id="121" name="直線コネクタ 120"/>
        <xdr:cNvCxnSpPr/>
      </xdr:nvCxnSpPr>
      <xdr:spPr>
        <a:xfrm>
          <a:off x="3797300" y="9653379"/>
          <a:ext cx="838200" cy="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74664</xdr:rowOff>
    </xdr:from>
    <xdr:ext cx="534377" cy="259045"/>
    <xdr:sp macro="" textlink="">
      <xdr:nvSpPr>
        <xdr:cNvPr id="122" name="物件費平均値テキスト"/>
        <xdr:cNvSpPr txBox="1"/>
      </xdr:nvSpPr>
      <xdr:spPr>
        <a:xfrm>
          <a:off x="4686300" y="9675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96237</xdr:rowOff>
    </xdr:from>
    <xdr:to>
      <xdr:col>24</xdr:col>
      <xdr:colOff>114300</xdr:colOff>
      <xdr:row>57</xdr:row>
      <xdr:rowOff>26387</xdr:rowOff>
    </xdr:to>
    <xdr:sp macro="" textlink="">
      <xdr:nvSpPr>
        <xdr:cNvPr id="123" name="フローチャート: 判断 122"/>
        <xdr:cNvSpPr/>
      </xdr:nvSpPr>
      <xdr:spPr>
        <a:xfrm>
          <a:off x="4584700" y="969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52179</xdr:rowOff>
    </xdr:from>
    <xdr:to>
      <xdr:col>19</xdr:col>
      <xdr:colOff>177800</xdr:colOff>
      <xdr:row>56</xdr:row>
      <xdr:rowOff>84499</xdr:rowOff>
    </xdr:to>
    <xdr:cxnSp macro="">
      <xdr:nvCxnSpPr>
        <xdr:cNvPr id="124" name="直線コネクタ 123"/>
        <xdr:cNvCxnSpPr/>
      </xdr:nvCxnSpPr>
      <xdr:spPr>
        <a:xfrm flipV="1">
          <a:off x="2908300" y="9653379"/>
          <a:ext cx="889000" cy="3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82554</xdr:rowOff>
    </xdr:from>
    <xdr:to>
      <xdr:col>20</xdr:col>
      <xdr:colOff>38100</xdr:colOff>
      <xdr:row>57</xdr:row>
      <xdr:rowOff>12704</xdr:rowOff>
    </xdr:to>
    <xdr:sp macro="" textlink="">
      <xdr:nvSpPr>
        <xdr:cNvPr id="125" name="フローチャート: 判断 124"/>
        <xdr:cNvSpPr/>
      </xdr:nvSpPr>
      <xdr:spPr>
        <a:xfrm>
          <a:off x="37465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3831</xdr:rowOff>
    </xdr:from>
    <xdr:ext cx="534377" cy="259045"/>
    <xdr:sp macro="" textlink="">
      <xdr:nvSpPr>
        <xdr:cNvPr id="126" name="テキスト ボックス 125"/>
        <xdr:cNvSpPr txBox="1"/>
      </xdr:nvSpPr>
      <xdr:spPr>
        <a:xfrm>
          <a:off x="3530111" y="977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84499</xdr:rowOff>
    </xdr:from>
    <xdr:to>
      <xdr:col>15</xdr:col>
      <xdr:colOff>50800</xdr:colOff>
      <xdr:row>56</xdr:row>
      <xdr:rowOff>152033</xdr:rowOff>
    </xdr:to>
    <xdr:cxnSp macro="">
      <xdr:nvCxnSpPr>
        <xdr:cNvPr id="127" name="直線コネクタ 126"/>
        <xdr:cNvCxnSpPr/>
      </xdr:nvCxnSpPr>
      <xdr:spPr>
        <a:xfrm flipV="1">
          <a:off x="2019300" y="9685699"/>
          <a:ext cx="889000" cy="6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127947</xdr:rowOff>
    </xdr:from>
    <xdr:to>
      <xdr:col>15</xdr:col>
      <xdr:colOff>101600</xdr:colOff>
      <xdr:row>57</xdr:row>
      <xdr:rowOff>58097</xdr:rowOff>
    </xdr:to>
    <xdr:sp macro="" textlink="">
      <xdr:nvSpPr>
        <xdr:cNvPr id="128" name="フローチャート: 判断 127"/>
        <xdr:cNvSpPr/>
      </xdr:nvSpPr>
      <xdr:spPr>
        <a:xfrm>
          <a:off x="2857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49224</xdr:rowOff>
    </xdr:from>
    <xdr:ext cx="534377" cy="259045"/>
    <xdr:sp macro="" textlink="">
      <xdr:nvSpPr>
        <xdr:cNvPr id="129" name="テキスト ボックス 128"/>
        <xdr:cNvSpPr txBox="1"/>
      </xdr:nvSpPr>
      <xdr:spPr>
        <a:xfrm>
          <a:off x="2641111" y="982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152033</xdr:rowOff>
    </xdr:from>
    <xdr:to>
      <xdr:col>10</xdr:col>
      <xdr:colOff>114300</xdr:colOff>
      <xdr:row>57</xdr:row>
      <xdr:rowOff>17725</xdr:rowOff>
    </xdr:to>
    <xdr:cxnSp macro="">
      <xdr:nvCxnSpPr>
        <xdr:cNvPr id="130" name="直線コネクタ 129"/>
        <xdr:cNvCxnSpPr/>
      </xdr:nvCxnSpPr>
      <xdr:spPr>
        <a:xfrm flipV="1">
          <a:off x="1130300" y="9753233"/>
          <a:ext cx="889000" cy="3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111586</xdr:rowOff>
    </xdr:from>
    <xdr:to>
      <xdr:col>10</xdr:col>
      <xdr:colOff>165100</xdr:colOff>
      <xdr:row>57</xdr:row>
      <xdr:rowOff>41736</xdr:rowOff>
    </xdr:to>
    <xdr:sp macro="" textlink="">
      <xdr:nvSpPr>
        <xdr:cNvPr id="131" name="フローチャート: 判断 130"/>
        <xdr:cNvSpPr/>
      </xdr:nvSpPr>
      <xdr:spPr>
        <a:xfrm>
          <a:off x="1968500" y="971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32863</xdr:rowOff>
    </xdr:from>
    <xdr:ext cx="534377" cy="259045"/>
    <xdr:sp macro="" textlink="">
      <xdr:nvSpPr>
        <xdr:cNvPr id="132" name="テキスト ボックス 131"/>
        <xdr:cNvSpPr txBox="1"/>
      </xdr:nvSpPr>
      <xdr:spPr>
        <a:xfrm>
          <a:off x="1752111" y="980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143220</xdr:rowOff>
    </xdr:from>
    <xdr:to>
      <xdr:col>6</xdr:col>
      <xdr:colOff>38100</xdr:colOff>
      <xdr:row>57</xdr:row>
      <xdr:rowOff>73370</xdr:rowOff>
    </xdr:to>
    <xdr:sp macro="" textlink="">
      <xdr:nvSpPr>
        <xdr:cNvPr id="133" name="フローチャート: 判断 132"/>
        <xdr:cNvSpPr/>
      </xdr:nvSpPr>
      <xdr:spPr>
        <a:xfrm>
          <a:off x="1079500" y="974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64497</xdr:rowOff>
    </xdr:from>
    <xdr:ext cx="534377" cy="259045"/>
    <xdr:sp macro="" textlink="">
      <xdr:nvSpPr>
        <xdr:cNvPr id="134" name="テキスト ボックス 133"/>
        <xdr:cNvSpPr txBox="1"/>
      </xdr:nvSpPr>
      <xdr:spPr>
        <a:xfrm>
          <a:off x="863111" y="983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10937</xdr:rowOff>
    </xdr:from>
    <xdr:to>
      <xdr:col>24</xdr:col>
      <xdr:colOff>114300</xdr:colOff>
      <xdr:row>56</xdr:row>
      <xdr:rowOff>112537</xdr:rowOff>
    </xdr:to>
    <xdr:sp macro="" textlink="">
      <xdr:nvSpPr>
        <xdr:cNvPr id="140" name="楕円 139"/>
        <xdr:cNvSpPr/>
      </xdr:nvSpPr>
      <xdr:spPr>
        <a:xfrm>
          <a:off x="4584700" y="961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33814</xdr:rowOff>
    </xdr:from>
    <xdr:ext cx="534377" cy="259045"/>
    <xdr:sp macro="" textlink="">
      <xdr:nvSpPr>
        <xdr:cNvPr id="141" name="物件費該当値テキスト"/>
        <xdr:cNvSpPr txBox="1"/>
      </xdr:nvSpPr>
      <xdr:spPr>
        <a:xfrm>
          <a:off x="4686300" y="946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1379</xdr:rowOff>
    </xdr:from>
    <xdr:to>
      <xdr:col>20</xdr:col>
      <xdr:colOff>38100</xdr:colOff>
      <xdr:row>56</xdr:row>
      <xdr:rowOff>102979</xdr:rowOff>
    </xdr:to>
    <xdr:sp macro="" textlink="">
      <xdr:nvSpPr>
        <xdr:cNvPr id="142" name="楕円 141"/>
        <xdr:cNvSpPr/>
      </xdr:nvSpPr>
      <xdr:spPr>
        <a:xfrm>
          <a:off x="3746500" y="960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119506</xdr:rowOff>
    </xdr:from>
    <xdr:ext cx="534377" cy="259045"/>
    <xdr:sp macro="" textlink="">
      <xdr:nvSpPr>
        <xdr:cNvPr id="143" name="テキスト ボックス 142"/>
        <xdr:cNvSpPr txBox="1"/>
      </xdr:nvSpPr>
      <xdr:spPr>
        <a:xfrm>
          <a:off x="3530111" y="937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33699</xdr:rowOff>
    </xdr:from>
    <xdr:to>
      <xdr:col>15</xdr:col>
      <xdr:colOff>101600</xdr:colOff>
      <xdr:row>56</xdr:row>
      <xdr:rowOff>135299</xdr:rowOff>
    </xdr:to>
    <xdr:sp macro="" textlink="">
      <xdr:nvSpPr>
        <xdr:cNvPr id="144" name="楕円 143"/>
        <xdr:cNvSpPr/>
      </xdr:nvSpPr>
      <xdr:spPr>
        <a:xfrm>
          <a:off x="2857500" y="963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151826</xdr:rowOff>
    </xdr:from>
    <xdr:ext cx="534377" cy="259045"/>
    <xdr:sp macro="" textlink="">
      <xdr:nvSpPr>
        <xdr:cNvPr id="145" name="テキスト ボックス 144"/>
        <xdr:cNvSpPr txBox="1"/>
      </xdr:nvSpPr>
      <xdr:spPr>
        <a:xfrm>
          <a:off x="2641111" y="941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101233</xdr:rowOff>
    </xdr:from>
    <xdr:to>
      <xdr:col>10</xdr:col>
      <xdr:colOff>165100</xdr:colOff>
      <xdr:row>57</xdr:row>
      <xdr:rowOff>31383</xdr:rowOff>
    </xdr:to>
    <xdr:sp macro="" textlink="">
      <xdr:nvSpPr>
        <xdr:cNvPr id="146" name="楕円 145"/>
        <xdr:cNvSpPr/>
      </xdr:nvSpPr>
      <xdr:spPr>
        <a:xfrm>
          <a:off x="1968500" y="970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47910</xdr:rowOff>
    </xdr:from>
    <xdr:ext cx="534377" cy="259045"/>
    <xdr:sp macro="" textlink="">
      <xdr:nvSpPr>
        <xdr:cNvPr id="147" name="テキスト ボックス 146"/>
        <xdr:cNvSpPr txBox="1"/>
      </xdr:nvSpPr>
      <xdr:spPr>
        <a:xfrm>
          <a:off x="1752111" y="947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138375</xdr:rowOff>
    </xdr:from>
    <xdr:to>
      <xdr:col>6</xdr:col>
      <xdr:colOff>38100</xdr:colOff>
      <xdr:row>57</xdr:row>
      <xdr:rowOff>68525</xdr:rowOff>
    </xdr:to>
    <xdr:sp macro="" textlink="">
      <xdr:nvSpPr>
        <xdr:cNvPr id="148" name="楕円 147"/>
        <xdr:cNvSpPr/>
      </xdr:nvSpPr>
      <xdr:spPr>
        <a:xfrm>
          <a:off x="1079500" y="973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85052</xdr:rowOff>
    </xdr:from>
    <xdr:ext cx="534377" cy="259045"/>
    <xdr:sp macro="" textlink="">
      <xdr:nvSpPr>
        <xdr:cNvPr id="149" name="テキスト ボックス 148"/>
        <xdr:cNvSpPr txBox="1"/>
      </xdr:nvSpPr>
      <xdr:spPr>
        <a:xfrm>
          <a:off x="863111" y="951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58044</xdr:rowOff>
    </xdr:from>
    <xdr:to>
      <xdr:col>24</xdr:col>
      <xdr:colOff>62865</xdr:colOff>
      <xdr:row>78</xdr:row>
      <xdr:rowOff>102622</xdr:rowOff>
    </xdr:to>
    <xdr:cxnSp macro="">
      <xdr:nvCxnSpPr>
        <xdr:cNvPr id="171" name="直線コネクタ 170"/>
        <xdr:cNvCxnSpPr/>
      </xdr:nvCxnSpPr>
      <xdr:spPr>
        <a:xfrm flipV="1">
          <a:off x="4633595" y="12402444"/>
          <a:ext cx="1270" cy="1073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106449</xdr:rowOff>
    </xdr:from>
    <xdr:ext cx="378565" cy="259045"/>
    <xdr:sp macro="" textlink="">
      <xdr:nvSpPr>
        <xdr:cNvPr id="172" name="維持補修費最小値テキスト"/>
        <xdr:cNvSpPr txBox="1"/>
      </xdr:nvSpPr>
      <xdr:spPr>
        <a:xfrm>
          <a:off x="4686300" y="1347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102622</xdr:rowOff>
    </xdr:from>
    <xdr:to>
      <xdr:col>24</xdr:col>
      <xdr:colOff>152400</xdr:colOff>
      <xdr:row>78</xdr:row>
      <xdr:rowOff>102622</xdr:rowOff>
    </xdr:to>
    <xdr:cxnSp macro="">
      <xdr:nvCxnSpPr>
        <xdr:cNvPr id="173" name="直線コネクタ 172"/>
        <xdr:cNvCxnSpPr/>
      </xdr:nvCxnSpPr>
      <xdr:spPr>
        <a:xfrm>
          <a:off x="4546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4721</xdr:rowOff>
    </xdr:from>
    <xdr:ext cx="534377" cy="259045"/>
    <xdr:sp macro="" textlink="">
      <xdr:nvSpPr>
        <xdr:cNvPr id="174" name="維持補修費最大値テキスト"/>
        <xdr:cNvSpPr txBox="1"/>
      </xdr:nvSpPr>
      <xdr:spPr>
        <a:xfrm>
          <a:off x="4686300" y="121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58044</xdr:rowOff>
    </xdr:from>
    <xdr:to>
      <xdr:col>24</xdr:col>
      <xdr:colOff>152400</xdr:colOff>
      <xdr:row>72</xdr:row>
      <xdr:rowOff>58044</xdr:rowOff>
    </xdr:to>
    <xdr:cxnSp macro="">
      <xdr:nvCxnSpPr>
        <xdr:cNvPr id="175" name="直線コネクタ 174"/>
        <xdr:cNvCxnSpPr/>
      </xdr:nvCxnSpPr>
      <xdr:spPr>
        <a:xfrm>
          <a:off x="4546600" y="124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105868</xdr:rowOff>
    </xdr:from>
    <xdr:to>
      <xdr:col>24</xdr:col>
      <xdr:colOff>63500</xdr:colOff>
      <xdr:row>77</xdr:row>
      <xdr:rowOff>138694</xdr:rowOff>
    </xdr:to>
    <xdr:cxnSp macro="">
      <xdr:nvCxnSpPr>
        <xdr:cNvPr id="176" name="直線コネクタ 175"/>
        <xdr:cNvCxnSpPr/>
      </xdr:nvCxnSpPr>
      <xdr:spPr>
        <a:xfrm>
          <a:off x="3797300" y="13307518"/>
          <a:ext cx="838200" cy="3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48272</xdr:rowOff>
    </xdr:from>
    <xdr:ext cx="469744" cy="259045"/>
    <xdr:sp macro="" textlink="">
      <xdr:nvSpPr>
        <xdr:cNvPr id="177" name="維持補修費平均値テキスト"/>
        <xdr:cNvSpPr txBox="1"/>
      </xdr:nvSpPr>
      <xdr:spPr>
        <a:xfrm>
          <a:off x="4686300" y="13078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25395</xdr:rowOff>
    </xdr:from>
    <xdr:to>
      <xdr:col>24</xdr:col>
      <xdr:colOff>114300</xdr:colOff>
      <xdr:row>77</xdr:row>
      <xdr:rowOff>126995</xdr:rowOff>
    </xdr:to>
    <xdr:sp macro="" textlink="">
      <xdr:nvSpPr>
        <xdr:cNvPr id="178" name="フローチャート: 判断 177"/>
        <xdr:cNvSpPr/>
      </xdr:nvSpPr>
      <xdr:spPr>
        <a:xfrm>
          <a:off x="4584700" y="1322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105868</xdr:rowOff>
    </xdr:from>
    <xdr:to>
      <xdr:col>19</xdr:col>
      <xdr:colOff>177800</xdr:colOff>
      <xdr:row>77</xdr:row>
      <xdr:rowOff>141666</xdr:rowOff>
    </xdr:to>
    <xdr:cxnSp macro="">
      <xdr:nvCxnSpPr>
        <xdr:cNvPr id="179" name="直線コネクタ 178"/>
        <xdr:cNvCxnSpPr/>
      </xdr:nvCxnSpPr>
      <xdr:spPr>
        <a:xfrm flipV="1">
          <a:off x="2908300" y="13307518"/>
          <a:ext cx="889000" cy="3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165024</xdr:rowOff>
    </xdr:from>
    <xdr:to>
      <xdr:col>20</xdr:col>
      <xdr:colOff>38100</xdr:colOff>
      <xdr:row>77</xdr:row>
      <xdr:rowOff>95174</xdr:rowOff>
    </xdr:to>
    <xdr:sp macro="" textlink="">
      <xdr:nvSpPr>
        <xdr:cNvPr id="180" name="フローチャート: 判断 179"/>
        <xdr:cNvSpPr/>
      </xdr:nvSpPr>
      <xdr:spPr>
        <a:xfrm>
          <a:off x="3746500" y="131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111701</xdr:rowOff>
    </xdr:from>
    <xdr:ext cx="469744" cy="259045"/>
    <xdr:sp macro="" textlink="">
      <xdr:nvSpPr>
        <xdr:cNvPr id="181" name="テキスト ボックス 180"/>
        <xdr:cNvSpPr txBox="1"/>
      </xdr:nvSpPr>
      <xdr:spPr>
        <a:xfrm>
          <a:off x="3562428" y="1297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127767</xdr:rowOff>
    </xdr:from>
    <xdr:to>
      <xdr:col>15</xdr:col>
      <xdr:colOff>50800</xdr:colOff>
      <xdr:row>77</xdr:row>
      <xdr:rowOff>141666</xdr:rowOff>
    </xdr:to>
    <xdr:cxnSp macro="">
      <xdr:nvCxnSpPr>
        <xdr:cNvPr id="182" name="直線コネクタ 181"/>
        <xdr:cNvCxnSpPr/>
      </xdr:nvCxnSpPr>
      <xdr:spPr>
        <a:xfrm>
          <a:off x="2019300" y="13329417"/>
          <a:ext cx="889000" cy="1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295</xdr:rowOff>
    </xdr:from>
    <xdr:to>
      <xdr:col>15</xdr:col>
      <xdr:colOff>101600</xdr:colOff>
      <xdr:row>77</xdr:row>
      <xdr:rowOff>101895</xdr:rowOff>
    </xdr:to>
    <xdr:sp macro="" textlink="">
      <xdr:nvSpPr>
        <xdr:cNvPr id="183" name="フローチャート: 判断 182"/>
        <xdr:cNvSpPr/>
      </xdr:nvSpPr>
      <xdr:spPr>
        <a:xfrm>
          <a:off x="2857500" y="132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118422</xdr:rowOff>
    </xdr:from>
    <xdr:ext cx="469744" cy="259045"/>
    <xdr:sp macro="" textlink="">
      <xdr:nvSpPr>
        <xdr:cNvPr id="184" name="テキスト ボックス 183"/>
        <xdr:cNvSpPr txBox="1"/>
      </xdr:nvSpPr>
      <xdr:spPr>
        <a:xfrm>
          <a:off x="2673428" y="1297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127767</xdr:rowOff>
    </xdr:from>
    <xdr:to>
      <xdr:col>10</xdr:col>
      <xdr:colOff>114300</xdr:colOff>
      <xdr:row>77</xdr:row>
      <xdr:rowOff>142808</xdr:rowOff>
    </xdr:to>
    <xdr:cxnSp macro="">
      <xdr:nvCxnSpPr>
        <xdr:cNvPr id="185" name="直線コネクタ 184"/>
        <xdr:cNvCxnSpPr/>
      </xdr:nvCxnSpPr>
      <xdr:spPr>
        <a:xfrm flipV="1">
          <a:off x="1130300" y="13329417"/>
          <a:ext cx="889000" cy="1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67549</xdr:rowOff>
    </xdr:from>
    <xdr:to>
      <xdr:col>10</xdr:col>
      <xdr:colOff>165100</xdr:colOff>
      <xdr:row>76</xdr:row>
      <xdr:rowOff>169149</xdr:rowOff>
    </xdr:to>
    <xdr:sp macro="" textlink="">
      <xdr:nvSpPr>
        <xdr:cNvPr id="186" name="フローチャート: 判断 185"/>
        <xdr:cNvSpPr/>
      </xdr:nvSpPr>
      <xdr:spPr>
        <a:xfrm>
          <a:off x="1968500" y="1309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14226</xdr:rowOff>
    </xdr:from>
    <xdr:ext cx="469744" cy="259045"/>
    <xdr:sp macro="" textlink="">
      <xdr:nvSpPr>
        <xdr:cNvPr id="187" name="テキスト ボックス 186"/>
        <xdr:cNvSpPr txBox="1"/>
      </xdr:nvSpPr>
      <xdr:spPr>
        <a:xfrm>
          <a:off x="1784428" y="1287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157297</xdr:rowOff>
    </xdr:from>
    <xdr:to>
      <xdr:col>6</xdr:col>
      <xdr:colOff>38100</xdr:colOff>
      <xdr:row>77</xdr:row>
      <xdr:rowOff>87447</xdr:rowOff>
    </xdr:to>
    <xdr:sp macro="" textlink="">
      <xdr:nvSpPr>
        <xdr:cNvPr id="188" name="フローチャート: 判断 187"/>
        <xdr:cNvSpPr/>
      </xdr:nvSpPr>
      <xdr:spPr>
        <a:xfrm>
          <a:off x="10795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103974</xdr:rowOff>
    </xdr:from>
    <xdr:ext cx="469744" cy="259045"/>
    <xdr:sp macro="" textlink="">
      <xdr:nvSpPr>
        <xdr:cNvPr id="189" name="テキスト ボックス 188"/>
        <xdr:cNvSpPr txBox="1"/>
      </xdr:nvSpPr>
      <xdr:spPr>
        <a:xfrm>
          <a:off x="895428" y="1296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87894</xdr:rowOff>
    </xdr:from>
    <xdr:to>
      <xdr:col>24</xdr:col>
      <xdr:colOff>114300</xdr:colOff>
      <xdr:row>78</xdr:row>
      <xdr:rowOff>18044</xdr:rowOff>
    </xdr:to>
    <xdr:sp macro="" textlink="">
      <xdr:nvSpPr>
        <xdr:cNvPr id="195" name="楕円 194"/>
        <xdr:cNvSpPr/>
      </xdr:nvSpPr>
      <xdr:spPr>
        <a:xfrm>
          <a:off x="4584700" y="1328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66321</xdr:rowOff>
    </xdr:from>
    <xdr:ext cx="469744" cy="259045"/>
    <xdr:sp macro="" textlink="">
      <xdr:nvSpPr>
        <xdr:cNvPr id="196" name="維持補修費該当値テキスト"/>
        <xdr:cNvSpPr txBox="1"/>
      </xdr:nvSpPr>
      <xdr:spPr>
        <a:xfrm>
          <a:off x="4686300" y="13267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55068</xdr:rowOff>
    </xdr:from>
    <xdr:to>
      <xdr:col>20</xdr:col>
      <xdr:colOff>38100</xdr:colOff>
      <xdr:row>77</xdr:row>
      <xdr:rowOff>156668</xdr:rowOff>
    </xdr:to>
    <xdr:sp macro="" textlink="">
      <xdr:nvSpPr>
        <xdr:cNvPr id="197" name="楕円 196"/>
        <xdr:cNvSpPr/>
      </xdr:nvSpPr>
      <xdr:spPr>
        <a:xfrm>
          <a:off x="3746500" y="1325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147795</xdr:rowOff>
    </xdr:from>
    <xdr:ext cx="469744" cy="259045"/>
    <xdr:sp macro="" textlink="">
      <xdr:nvSpPr>
        <xdr:cNvPr id="198" name="テキスト ボックス 197"/>
        <xdr:cNvSpPr txBox="1"/>
      </xdr:nvSpPr>
      <xdr:spPr>
        <a:xfrm>
          <a:off x="3562428" y="13349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90866</xdr:rowOff>
    </xdr:from>
    <xdr:to>
      <xdr:col>15</xdr:col>
      <xdr:colOff>101600</xdr:colOff>
      <xdr:row>78</xdr:row>
      <xdr:rowOff>21016</xdr:rowOff>
    </xdr:to>
    <xdr:sp macro="" textlink="">
      <xdr:nvSpPr>
        <xdr:cNvPr id="199" name="楕円 198"/>
        <xdr:cNvSpPr/>
      </xdr:nvSpPr>
      <xdr:spPr>
        <a:xfrm>
          <a:off x="2857500" y="1329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12143</xdr:rowOff>
    </xdr:from>
    <xdr:ext cx="469744" cy="259045"/>
    <xdr:sp macro="" textlink="">
      <xdr:nvSpPr>
        <xdr:cNvPr id="200" name="テキスト ボックス 199"/>
        <xdr:cNvSpPr txBox="1"/>
      </xdr:nvSpPr>
      <xdr:spPr>
        <a:xfrm>
          <a:off x="2673428" y="1338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76967</xdr:rowOff>
    </xdr:from>
    <xdr:to>
      <xdr:col>10</xdr:col>
      <xdr:colOff>165100</xdr:colOff>
      <xdr:row>78</xdr:row>
      <xdr:rowOff>7117</xdr:rowOff>
    </xdr:to>
    <xdr:sp macro="" textlink="">
      <xdr:nvSpPr>
        <xdr:cNvPr id="201" name="楕円 200"/>
        <xdr:cNvSpPr/>
      </xdr:nvSpPr>
      <xdr:spPr>
        <a:xfrm>
          <a:off x="1968500" y="1327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169694</xdr:rowOff>
    </xdr:from>
    <xdr:ext cx="469744" cy="259045"/>
    <xdr:sp macro="" textlink="">
      <xdr:nvSpPr>
        <xdr:cNvPr id="202" name="テキスト ボックス 201"/>
        <xdr:cNvSpPr txBox="1"/>
      </xdr:nvSpPr>
      <xdr:spPr>
        <a:xfrm>
          <a:off x="1784428" y="1337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92008</xdr:rowOff>
    </xdr:from>
    <xdr:to>
      <xdr:col>6</xdr:col>
      <xdr:colOff>38100</xdr:colOff>
      <xdr:row>78</xdr:row>
      <xdr:rowOff>22158</xdr:rowOff>
    </xdr:to>
    <xdr:sp macro="" textlink="">
      <xdr:nvSpPr>
        <xdr:cNvPr id="203" name="楕円 202"/>
        <xdr:cNvSpPr/>
      </xdr:nvSpPr>
      <xdr:spPr>
        <a:xfrm>
          <a:off x="1079500" y="1329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13285</xdr:rowOff>
    </xdr:from>
    <xdr:ext cx="469744" cy="259045"/>
    <xdr:sp macro="" textlink="">
      <xdr:nvSpPr>
        <xdr:cNvPr id="204" name="テキスト ボックス 203"/>
        <xdr:cNvSpPr txBox="1"/>
      </xdr:nvSpPr>
      <xdr:spPr>
        <a:xfrm>
          <a:off x="895428" y="1338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121641</xdr:rowOff>
    </xdr:from>
    <xdr:to>
      <xdr:col>24</xdr:col>
      <xdr:colOff>62865</xdr:colOff>
      <xdr:row>98</xdr:row>
      <xdr:rowOff>145444</xdr:rowOff>
    </xdr:to>
    <xdr:cxnSp macro="">
      <xdr:nvCxnSpPr>
        <xdr:cNvPr id="233" name="直線コネクタ 232"/>
        <xdr:cNvCxnSpPr/>
      </xdr:nvCxnSpPr>
      <xdr:spPr>
        <a:xfrm flipV="1">
          <a:off x="4633595" y="15552141"/>
          <a:ext cx="1270" cy="139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149271</xdr:rowOff>
    </xdr:from>
    <xdr:ext cx="534377" cy="259045"/>
    <xdr:sp macro="" textlink="">
      <xdr:nvSpPr>
        <xdr:cNvPr id="234" name="扶助費最小値テキスト"/>
        <xdr:cNvSpPr txBox="1"/>
      </xdr:nvSpPr>
      <xdr:spPr>
        <a:xfrm>
          <a:off x="4686300" y="169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145444</xdr:rowOff>
    </xdr:from>
    <xdr:to>
      <xdr:col>24</xdr:col>
      <xdr:colOff>152400</xdr:colOff>
      <xdr:row>98</xdr:row>
      <xdr:rowOff>145444</xdr:rowOff>
    </xdr:to>
    <xdr:cxnSp macro="">
      <xdr:nvCxnSpPr>
        <xdr:cNvPr id="235" name="直線コネクタ 234"/>
        <xdr:cNvCxnSpPr/>
      </xdr:nvCxnSpPr>
      <xdr:spPr>
        <a:xfrm>
          <a:off x="4546600" y="16947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68318</xdr:rowOff>
    </xdr:from>
    <xdr:ext cx="599010" cy="259045"/>
    <xdr:sp macro="" textlink="">
      <xdr:nvSpPr>
        <xdr:cNvPr id="236" name="扶助費最大値テキスト"/>
        <xdr:cNvSpPr txBox="1"/>
      </xdr:nvSpPr>
      <xdr:spPr>
        <a:xfrm>
          <a:off x="4686300" y="1532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121641</xdr:rowOff>
    </xdr:from>
    <xdr:to>
      <xdr:col>24</xdr:col>
      <xdr:colOff>152400</xdr:colOff>
      <xdr:row>90</xdr:row>
      <xdr:rowOff>121641</xdr:rowOff>
    </xdr:to>
    <xdr:cxnSp macro="">
      <xdr:nvCxnSpPr>
        <xdr:cNvPr id="237" name="直線コネクタ 236"/>
        <xdr:cNvCxnSpPr/>
      </xdr:nvCxnSpPr>
      <xdr:spPr>
        <a:xfrm>
          <a:off x="4546600" y="155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46730</xdr:rowOff>
    </xdr:from>
    <xdr:to>
      <xdr:col>24</xdr:col>
      <xdr:colOff>63500</xdr:colOff>
      <xdr:row>93</xdr:row>
      <xdr:rowOff>112297</xdr:rowOff>
    </xdr:to>
    <xdr:cxnSp macro="">
      <xdr:nvCxnSpPr>
        <xdr:cNvPr id="238" name="直線コネクタ 237"/>
        <xdr:cNvCxnSpPr/>
      </xdr:nvCxnSpPr>
      <xdr:spPr>
        <a:xfrm flipV="1">
          <a:off x="3797300" y="15820130"/>
          <a:ext cx="838200" cy="23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77957</xdr:rowOff>
    </xdr:from>
    <xdr:ext cx="599010" cy="259045"/>
    <xdr:sp macro="" textlink="">
      <xdr:nvSpPr>
        <xdr:cNvPr id="239" name="扶助費平均値テキスト"/>
        <xdr:cNvSpPr txBox="1"/>
      </xdr:nvSpPr>
      <xdr:spPr>
        <a:xfrm>
          <a:off x="4686300" y="16365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99530</xdr:rowOff>
    </xdr:from>
    <xdr:to>
      <xdr:col>24</xdr:col>
      <xdr:colOff>114300</xdr:colOff>
      <xdr:row>96</xdr:row>
      <xdr:rowOff>29680</xdr:rowOff>
    </xdr:to>
    <xdr:sp macro="" textlink="">
      <xdr:nvSpPr>
        <xdr:cNvPr id="240" name="フローチャート: 判断 239"/>
        <xdr:cNvSpPr/>
      </xdr:nvSpPr>
      <xdr:spPr>
        <a:xfrm>
          <a:off x="4584700" y="163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10556</xdr:rowOff>
    </xdr:from>
    <xdr:to>
      <xdr:col>19</xdr:col>
      <xdr:colOff>177800</xdr:colOff>
      <xdr:row>93</xdr:row>
      <xdr:rowOff>112297</xdr:rowOff>
    </xdr:to>
    <xdr:cxnSp macro="">
      <xdr:nvCxnSpPr>
        <xdr:cNvPr id="241" name="直線コネクタ 240"/>
        <xdr:cNvCxnSpPr/>
      </xdr:nvCxnSpPr>
      <xdr:spPr>
        <a:xfrm>
          <a:off x="2908300" y="15783956"/>
          <a:ext cx="889000" cy="27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43066</xdr:rowOff>
    </xdr:from>
    <xdr:to>
      <xdr:col>20</xdr:col>
      <xdr:colOff>38100</xdr:colOff>
      <xdr:row>96</xdr:row>
      <xdr:rowOff>144666</xdr:rowOff>
    </xdr:to>
    <xdr:sp macro="" textlink="">
      <xdr:nvSpPr>
        <xdr:cNvPr id="242" name="フローチャート: 判断 241"/>
        <xdr:cNvSpPr/>
      </xdr:nvSpPr>
      <xdr:spPr>
        <a:xfrm>
          <a:off x="3746500" y="165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135793</xdr:rowOff>
    </xdr:from>
    <xdr:ext cx="534377" cy="259045"/>
    <xdr:sp macro="" textlink="">
      <xdr:nvSpPr>
        <xdr:cNvPr id="243" name="テキスト ボックス 242"/>
        <xdr:cNvSpPr txBox="1"/>
      </xdr:nvSpPr>
      <xdr:spPr>
        <a:xfrm>
          <a:off x="3530111" y="1659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10556</xdr:rowOff>
    </xdr:from>
    <xdr:to>
      <xdr:col>15</xdr:col>
      <xdr:colOff>50800</xdr:colOff>
      <xdr:row>94</xdr:row>
      <xdr:rowOff>89379</xdr:rowOff>
    </xdr:to>
    <xdr:cxnSp macro="">
      <xdr:nvCxnSpPr>
        <xdr:cNvPr id="244" name="直線コネクタ 243"/>
        <xdr:cNvCxnSpPr/>
      </xdr:nvCxnSpPr>
      <xdr:spPr>
        <a:xfrm flipV="1">
          <a:off x="2019300" y="15783956"/>
          <a:ext cx="889000" cy="42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43780</xdr:rowOff>
    </xdr:from>
    <xdr:to>
      <xdr:col>15</xdr:col>
      <xdr:colOff>101600</xdr:colOff>
      <xdr:row>95</xdr:row>
      <xdr:rowOff>145380</xdr:rowOff>
    </xdr:to>
    <xdr:sp macro="" textlink="">
      <xdr:nvSpPr>
        <xdr:cNvPr id="245" name="フローチャート: 判断 244"/>
        <xdr:cNvSpPr/>
      </xdr:nvSpPr>
      <xdr:spPr>
        <a:xfrm>
          <a:off x="2857500" y="1633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136507</xdr:rowOff>
    </xdr:from>
    <xdr:ext cx="599010" cy="259045"/>
    <xdr:sp macro="" textlink="">
      <xdr:nvSpPr>
        <xdr:cNvPr id="246" name="テキスト ボックス 245"/>
        <xdr:cNvSpPr txBox="1"/>
      </xdr:nvSpPr>
      <xdr:spPr>
        <a:xfrm>
          <a:off x="2608795" y="16424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89379</xdr:rowOff>
    </xdr:from>
    <xdr:to>
      <xdr:col>10</xdr:col>
      <xdr:colOff>114300</xdr:colOff>
      <xdr:row>94</xdr:row>
      <xdr:rowOff>159888</xdr:rowOff>
    </xdr:to>
    <xdr:cxnSp macro="">
      <xdr:nvCxnSpPr>
        <xdr:cNvPr id="247" name="直線コネクタ 246"/>
        <xdr:cNvCxnSpPr/>
      </xdr:nvCxnSpPr>
      <xdr:spPr>
        <a:xfrm flipV="1">
          <a:off x="1130300" y="16205679"/>
          <a:ext cx="889000" cy="7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151164</xdr:rowOff>
    </xdr:from>
    <xdr:to>
      <xdr:col>10</xdr:col>
      <xdr:colOff>165100</xdr:colOff>
      <xdr:row>96</xdr:row>
      <xdr:rowOff>81314</xdr:rowOff>
    </xdr:to>
    <xdr:sp macro="" textlink="">
      <xdr:nvSpPr>
        <xdr:cNvPr id="248" name="フローチャート: 判断 247"/>
        <xdr:cNvSpPr/>
      </xdr:nvSpPr>
      <xdr:spPr>
        <a:xfrm>
          <a:off x="1968500" y="1643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72441</xdr:rowOff>
    </xdr:from>
    <xdr:ext cx="599010" cy="259045"/>
    <xdr:sp macro="" textlink="">
      <xdr:nvSpPr>
        <xdr:cNvPr id="249" name="テキスト ボックス 248"/>
        <xdr:cNvSpPr txBox="1"/>
      </xdr:nvSpPr>
      <xdr:spPr>
        <a:xfrm>
          <a:off x="1719795" y="16531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21963</xdr:rowOff>
    </xdr:from>
    <xdr:to>
      <xdr:col>6</xdr:col>
      <xdr:colOff>38100</xdr:colOff>
      <xdr:row>96</xdr:row>
      <xdr:rowOff>123563</xdr:rowOff>
    </xdr:to>
    <xdr:sp macro="" textlink="">
      <xdr:nvSpPr>
        <xdr:cNvPr id="250" name="フローチャート: 判断 249"/>
        <xdr:cNvSpPr/>
      </xdr:nvSpPr>
      <xdr:spPr>
        <a:xfrm>
          <a:off x="1079500" y="1648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114690</xdr:rowOff>
    </xdr:from>
    <xdr:ext cx="599010" cy="259045"/>
    <xdr:sp macro="" textlink="">
      <xdr:nvSpPr>
        <xdr:cNvPr id="251" name="テキスト ボックス 250"/>
        <xdr:cNvSpPr txBox="1"/>
      </xdr:nvSpPr>
      <xdr:spPr>
        <a:xfrm>
          <a:off x="830795" y="16573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167380</xdr:rowOff>
    </xdr:from>
    <xdr:to>
      <xdr:col>24</xdr:col>
      <xdr:colOff>114300</xdr:colOff>
      <xdr:row>92</xdr:row>
      <xdr:rowOff>97530</xdr:rowOff>
    </xdr:to>
    <xdr:sp macro="" textlink="">
      <xdr:nvSpPr>
        <xdr:cNvPr id="257" name="楕円 256"/>
        <xdr:cNvSpPr/>
      </xdr:nvSpPr>
      <xdr:spPr>
        <a:xfrm>
          <a:off x="4584700" y="1576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18807</xdr:rowOff>
    </xdr:from>
    <xdr:ext cx="599010" cy="259045"/>
    <xdr:sp macro="" textlink="">
      <xdr:nvSpPr>
        <xdr:cNvPr id="258" name="扶助費該当値テキスト"/>
        <xdr:cNvSpPr txBox="1"/>
      </xdr:nvSpPr>
      <xdr:spPr>
        <a:xfrm>
          <a:off x="4686300" y="15620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61497</xdr:rowOff>
    </xdr:from>
    <xdr:to>
      <xdr:col>20</xdr:col>
      <xdr:colOff>38100</xdr:colOff>
      <xdr:row>93</xdr:row>
      <xdr:rowOff>163097</xdr:rowOff>
    </xdr:to>
    <xdr:sp macro="" textlink="">
      <xdr:nvSpPr>
        <xdr:cNvPr id="259" name="楕円 258"/>
        <xdr:cNvSpPr/>
      </xdr:nvSpPr>
      <xdr:spPr>
        <a:xfrm>
          <a:off x="3746500" y="1600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8174</xdr:rowOff>
    </xdr:from>
    <xdr:ext cx="599010" cy="259045"/>
    <xdr:sp macro="" textlink="">
      <xdr:nvSpPr>
        <xdr:cNvPr id="260" name="テキスト ボックス 259"/>
        <xdr:cNvSpPr txBox="1"/>
      </xdr:nvSpPr>
      <xdr:spPr>
        <a:xfrm>
          <a:off x="3497795" y="1578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131206</xdr:rowOff>
    </xdr:from>
    <xdr:to>
      <xdr:col>15</xdr:col>
      <xdr:colOff>101600</xdr:colOff>
      <xdr:row>92</xdr:row>
      <xdr:rowOff>61356</xdr:rowOff>
    </xdr:to>
    <xdr:sp macro="" textlink="">
      <xdr:nvSpPr>
        <xdr:cNvPr id="261" name="楕円 260"/>
        <xdr:cNvSpPr/>
      </xdr:nvSpPr>
      <xdr:spPr>
        <a:xfrm>
          <a:off x="2857500" y="1573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77883</xdr:rowOff>
    </xdr:from>
    <xdr:ext cx="599010" cy="259045"/>
    <xdr:sp macro="" textlink="">
      <xdr:nvSpPr>
        <xdr:cNvPr id="262" name="テキスト ボックス 261"/>
        <xdr:cNvSpPr txBox="1"/>
      </xdr:nvSpPr>
      <xdr:spPr>
        <a:xfrm>
          <a:off x="2608795" y="1550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38579</xdr:rowOff>
    </xdr:from>
    <xdr:to>
      <xdr:col>10</xdr:col>
      <xdr:colOff>165100</xdr:colOff>
      <xdr:row>94</xdr:row>
      <xdr:rowOff>140179</xdr:rowOff>
    </xdr:to>
    <xdr:sp macro="" textlink="">
      <xdr:nvSpPr>
        <xdr:cNvPr id="263" name="楕円 262"/>
        <xdr:cNvSpPr/>
      </xdr:nvSpPr>
      <xdr:spPr>
        <a:xfrm>
          <a:off x="1968500" y="1615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156706</xdr:rowOff>
    </xdr:from>
    <xdr:ext cx="599010" cy="259045"/>
    <xdr:sp macro="" textlink="">
      <xdr:nvSpPr>
        <xdr:cNvPr id="264" name="テキスト ボックス 263"/>
        <xdr:cNvSpPr txBox="1"/>
      </xdr:nvSpPr>
      <xdr:spPr>
        <a:xfrm>
          <a:off x="1719795" y="15930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109088</xdr:rowOff>
    </xdr:from>
    <xdr:to>
      <xdr:col>6</xdr:col>
      <xdr:colOff>38100</xdr:colOff>
      <xdr:row>95</xdr:row>
      <xdr:rowOff>39238</xdr:rowOff>
    </xdr:to>
    <xdr:sp macro="" textlink="">
      <xdr:nvSpPr>
        <xdr:cNvPr id="265" name="楕円 264"/>
        <xdr:cNvSpPr/>
      </xdr:nvSpPr>
      <xdr:spPr>
        <a:xfrm>
          <a:off x="1079500" y="1622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55765</xdr:rowOff>
    </xdr:from>
    <xdr:ext cx="599010" cy="259045"/>
    <xdr:sp macro="" textlink="">
      <xdr:nvSpPr>
        <xdr:cNvPr id="266" name="テキスト ボックス 265"/>
        <xdr:cNvSpPr txBox="1"/>
      </xdr:nvSpPr>
      <xdr:spPr>
        <a:xfrm>
          <a:off x="830795" y="16000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166947</xdr:rowOff>
    </xdr:from>
    <xdr:to>
      <xdr:col>54</xdr:col>
      <xdr:colOff>189865</xdr:colOff>
      <xdr:row>39</xdr:row>
      <xdr:rowOff>98999</xdr:rowOff>
    </xdr:to>
    <xdr:cxnSp macro="">
      <xdr:nvCxnSpPr>
        <xdr:cNvPr id="293" name="直線コネクタ 292"/>
        <xdr:cNvCxnSpPr/>
      </xdr:nvCxnSpPr>
      <xdr:spPr>
        <a:xfrm flipV="1">
          <a:off x="10475595" y="5824797"/>
          <a:ext cx="1270" cy="96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102826</xdr:rowOff>
    </xdr:from>
    <xdr:ext cx="534377" cy="259045"/>
    <xdr:sp macro="" textlink="">
      <xdr:nvSpPr>
        <xdr:cNvPr id="294" name="補助費等最小値テキスト"/>
        <xdr:cNvSpPr txBox="1"/>
      </xdr:nvSpPr>
      <xdr:spPr>
        <a:xfrm>
          <a:off x="10528300" y="678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98999</xdr:rowOff>
    </xdr:from>
    <xdr:to>
      <xdr:col>55</xdr:col>
      <xdr:colOff>88900</xdr:colOff>
      <xdr:row>39</xdr:row>
      <xdr:rowOff>98999</xdr:rowOff>
    </xdr:to>
    <xdr:cxnSp macro="">
      <xdr:nvCxnSpPr>
        <xdr:cNvPr id="295" name="直線コネクタ 294"/>
        <xdr:cNvCxnSpPr/>
      </xdr:nvCxnSpPr>
      <xdr:spPr>
        <a:xfrm>
          <a:off x="10388600" y="678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113624</xdr:rowOff>
    </xdr:from>
    <xdr:ext cx="599010" cy="259045"/>
    <xdr:sp macro="" textlink="">
      <xdr:nvSpPr>
        <xdr:cNvPr id="296" name="補助費等最大値テキスト"/>
        <xdr:cNvSpPr txBox="1"/>
      </xdr:nvSpPr>
      <xdr:spPr>
        <a:xfrm>
          <a:off x="10528300" y="560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166947</xdr:rowOff>
    </xdr:from>
    <xdr:to>
      <xdr:col>55</xdr:col>
      <xdr:colOff>88900</xdr:colOff>
      <xdr:row>33</xdr:row>
      <xdr:rowOff>166947</xdr:rowOff>
    </xdr:to>
    <xdr:cxnSp macro="">
      <xdr:nvCxnSpPr>
        <xdr:cNvPr id="297" name="直線コネクタ 296"/>
        <xdr:cNvCxnSpPr/>
      </xdr:nvCxnSpPr>
      <xdr:spPr>
        <a:xfrm>
          <a:off x="10388600" y="582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146798</xdr:rowOff>
    </xdr:from>
    <xdr:to>
      <xdr:col>55</xdr:col>
      <xdr:colOff>0</xdr:colOff>
      <xdr:row>38</xdr:row>
      <xdr:rowOff>36688</xdr:rowOff>
    </xdr:to>
    <xdr:cxnSp macro="">
      <xdr:nvCxnSpPr>
        <xdr:cNvPr id="298" name="直線コネクタ 297"/>
        <xdr:cNvCxnSpPr/>
      </xdr:nvCxnSpPr>
      <xdr:spPr>
        <a:xfrm>
          <a:off x="9639300" y="6490448"/>
          <a:ext cx="838200" cy="6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34565</xdr:rowOff>
    </xdr:from>
    <xdr:ext cx="534377" cy="259045"/>
    <xdr:sp macro="" textlink="">
      <xdr:nvSpPr>
        <xdr:cNvPr id="299" name="補助費等平均値テキスト"/>
        <xdr:cNvSpPr txBox="1"/>
      </xdr:nvSpPr>
      <xdr:spPr>
        <a:xfrm>
          <a:off x="10528300" y="6206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11688</xdr:rowOff>
    </xdr:from>
    <xdr:to>
      <xdr:col>55</xdr:col>
      <xdr:colOff>50800</xdr:colOff>
      <xdr:row>37</xdr:row>
      <xdr:rowOff>113288</xdr:rowOff>
    </xdr:to>
    <xdr:sp macro="" textlink="">
      <xdr:nvSpPr>
        <xdr:cNvPr id="300" name="フローチャート: 判断 299"/>
        <xdr:cNvSpPr/>
      </xdr:nvSpPr>
      <xdr:spPr>
        <a:xfrm>
          <a:off x="10426700" y="63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146798</xdr:rowOff>
    </xdr:from>
    <xdr:to>
      <xdr:col>50</xdr:col>
      <xdr:colOff>114300</xdr:colOff>
      <xdr:row>38</xdr:row>
      <xdr:rowOff>118125</xdr:rowOff>
    </xdr:to>
    <xdr:cxnSp macro="">
      <xdr:nvCxnSpPr>
        <xdr:cNvPr id="301" name="直線コネクタ 300"/>
        <xdr:cNvCxnSpPr/>
      </xdr:nvCxnSpPr>
      <xdr:spPr>
        <a:xfrm flipV="1">
          <a:off x="8750300" y="6490448"/>
          <a:ext cx="889000" cy="14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8944</xdr:rowOff>
    </xdr:from>
    <xdr:to>
      <xdr:col>50</xdr:col>
      <xdr:colOff>165100</xdr:colOff>
      <xdr:row>37</xdr:row>
      <xdr:rowOff>110544</xdr:rowOff>
    </xdr:to>
    <xdr:sp macro="" textlink="">
      <xdr:nvSpPr>
        <xdr:cNvPr id="302" name="フローチャート: 判断 301"/>
        <xdr:cNvSpPr/>
      </xdr:nvSpPr>
      <xdr:spPr>
        <a:xfrm>
          <a:off x="95885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127071</xdr:rowOff>
    </xdr:from>
    <xdr:ext cx="534377" cy="259045"/>
    <xdr:sp macro="" textlink="">
      <xdr:nvSpPr>
        <xdr:cNvPr id="303" name="テキスト ボックス 302"/>
        <xdr:cNvSpPr txBox="1"/>
      </xdr:nvSpPr>
      <xdr:spPr>
        <a:xfrm>
          <a:off x="9372111" y="612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152926</xdr:rowOff>
    </xdr:from>
    <xdr:to>
      <xdr:col>45</xdr:col>
      <xdr:colOff>177800</xdr:colOff>
      <xdr:row>38</xdr:row>
      <xdr:rowOff>118125</xdr:rowOff>
    </xdr:to>
    <xdr:cxnSp macro="">
      <xdr:nvCxnSpPr>
        <xdr:cNvPr id="304" name="直線コネクタ 303"/>
        <xdr:cNvCxnSpPr/>
      </xdr:nvCxnSpPr>
      <xdr:spPr>
        <a:xfrm>
          <a:off x="7861300" y="5467876"/>
          <a:ext cx="889000" cy="116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43485</xdr:rowOff>
    </xdr:from>
    <xdr:to>
      <xdr:col>46</xdr:col>
      <xdr:colOff>38100</xdr:colOff>
      <xdr:row>37</xdr:row>
      <xdr:rowOff>145085</xdr:rowOff>
    </xdr:to>
    <xdr:sp macro="" textlink="">
      <xdr:nvSpPr>
        <xdr:cNvPr id="305" name="フローチャート: 判断 304"/>
        <xdr:cNvSpPr/>
      </xdr:nvSpPr>
      <xdr:spPr>
        <a:xfrm>
          <a:off x="8699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161612</xdr:rowOff>
    </xdr:from>
    <xdr:ext cx="534377" cy="259045"/>
    <xdr:sp macro="" textlink="">
      <xdr:nvSpPr>
        <xdr:cNvPr id="306" name="テキスト ボックス 305"/>
        <xdr:cNvSpPr txBox="1"/>
      </xdr:nvSpPr>
      <xdr:spPr>
        <a:xfrm>
          <a:off x="8483111" y="616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152926</xdr:rowOff>
    </xdr:from>
    <xdr:to>
      <xdr:col>41</xdr:col>
      <xdr:colOff>50800</xdr:colOff>
      <xdr:row>39</xdr:row>
      <xdr:rowOff>14765</xdr:rowOff>
    </xdr:to>
    <xdr:cxnSp macro="">
      <xdr:nvCxnSpPr>
        <xdr:cNvPr id="307" name="直線コネクタ 306"/>
        <xdr:cNvCxnSpPr/>
      </xdr:nvCxnSpPr>
      <xdr:spPr>
        <a:xfrm flipV="1">
          <a:off x="6972300" y="5467876"/>
          <a:ext cx="889000" cy="123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17152</xdr:rowOff>
    </xdr:from>
    <xdr:to>
      <xdr:col>41</xdr:col>
      <xdr:colOff>101600</xdr:colOff>
      <xdr:row>30</xdr:row>
      <xdr:rowOff>118752</xdr:rowOff>
    </xdr:to>
    <xdr:sp macro="" textlink="">
      <xdr:nvSpPr>
        <xdr:cNvPr id="308" name="フローチャート: 判断 307"/>
        <xdr:cNvSpPr/>
      </xdr:nvSpPr>
      <xdr:spPr>
        <a:xfrm>
          <a:off x="7810500" y="516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135279</xdr:rowOff>
    </xdr:from>
    <xdr:ext cx="599010" cy="259045"/>
    <xdr:sp macro="" textlink="">
      <xdr:nvSpPr>
        <xdr:cNvPr id="309" name="テキスト ボックス 308"/>
        <xdr:cNvSpPr txBox="1"/>
      </xdr:nvSpPr>
      <xdr:spPr>
        <a:xfrm>
          <a:off x="7561795" y="493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123310</xdr:rowOff>
    </xdr:from>
    <xdr:to>
      <xdr:col>36</xdr:col>
      <xdr:colOff>165100</xdr:colOff>
      <xdr:row>38</xdr:row>
      <xdr:rowOff>53460</xdr:rowOff>
    </xdr:to>
    <xdr:sp macro="" textlink="">
      <xdr:nvSpPr>
        <xdr:cNvPr id="310" name="フローチャート: 判断 309"/>
        <xdr:cNvSpPr/>
      </xdr:nvSpPr>
      <xdr:spPr>
        <a:xfrm>
          <a:off x="6921500" y="64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69987</xdr:rowOff>
    </xdr:from>
    <xdr:ext cx="534377" cy="259045"/>
    <xdr:sp macro="" textlink="">
      <xdr:nvSpPr>
        <xdr:cNvPr id="311" name="テキスト ボックス 310"/>
        <xdr:cNvSpPr txBox="1"/>
      </xdr:nvSpPr>
      <xdr:spPr>
        <a:xfrm>
          <a:off x="6705111" y="624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157338</xdr:rowOff>
    </xdr:from>
    <xdr:to>
      <xdr:col>55</xdr:col>
      <xdr:colOff>50800</xdr:colOff>
      <xdr:row>38</xdr:row>
      <xdr:rowOff>87488</xdr:rowOff>
    </xdr:to>
    <xdr:sp macro="" textlink="">
      <xdr:nvSpPr>
        <xdr:cNvPr id="317" name="楕円 316"/>
        <xdr:cNvSpPr/>
      </xdr:nvSpPr>
      <xdr:spPr>
        <a:xfrm>
          <a:off x="10426700" y="650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135765</xdr:rowOff>
    </xdr:from>
    <xdr:ext cx="534377" cy="259045"/>
    <xdr:sp macro="" textlink="">
      <xdr:nvSpPr>
        <xdr:cNvPr id="318" name="補助費等該当値テキスト"/>
        <xdr:cNvSpPr txBox="1"/>
      </xdr:nvSpPr>
      <xdr:spPr>
        <a:xfrm>
          <a:off x="10528300" y="647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95998</xdr:rowOff>
    </xdr:from>
    <xdr:to>
      <xdr:col>50</xdr:col>
      <xdr:colOff>165100</xdr:colOff>
      <xdr:row>38</xdr:row>
      <xdr:rowOff>26147</xdr:rowOff>
    </xdr:to>
    <xdr:sp macro="" textlink="">
      <xdr:nvSpPr>
        <xdr:cNvPr id="319" name="楕円 318"/>
        <xdr:cNvSpPr/>
      </xdr:nvSpPr>
      <xdr:spPr>
        <a:xfrm>
          <a:off x="9588500" y="643964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17274</xdr:rowOff>
    </xdr:from>
    <xdr:ext cx="534377" cy="259045"/>
    <xdr:sp macro="" textlink="">
      <xdr:nvSpPr>
        <xdr:cNvPr id="320" name="テキスト ボックス 319"/>
        <xdr:cNvSpPr txBox="1"/>
      </xdr:nvSpPr>
      <xdr:spPr>
        <a:xfrm>
          <a:off x="9372111" y="653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67325</xdr:rowOff>
    </xdr:from>
    <xdr:to>
      <xdr:col>46</xdr:col>
      <xdr:colOff>38100</xdr:colOff>
      <xdr:row>38</xdr:row>
      <xdr:rowOff>168925</xdr:rowOff>
    </xdr:to>
    <xdr:sp macro="" textlink="">
      <xdr:nvSpPr>
        <xdr:cNvPr id="321" name="楕円 320"/>
        <xdr:cNvSpPr/>
      </xdr:nvSpPr>
      <xdr:spPr>
        <a:xfrm>
          <a:off x="8699500" y="658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160052</xdr:rowOff>
    </xdr:from>
    <xdr:ext cx="534377" cy="259045"/>
    <xdr:sp macro="" textlink="">
      <xdr:nvSpPr>
        <xdr:cNvPr id="322" name="テキスト ボックス 321"/>
        <xdr:cNvSpPr txBox="1"/>
      </xdr:nvSpPr>
      <xdr:spPr>
        <a:xfrm>
          <a:off x="8483111" y="667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102126</xdr:rowOff>
    </xdr:from>
    <xdr:to>
      <xdr:col>41</xdr:col>
      <xdr:colOff>101600</xdr:colOff>
      <xdr:row>32</xdr:row>
      <xdr:rowOff>32276</xdr:rowOff>
    </xdr:to>
    <xdr:sp macro="" textlink="">
      <xdr:nvSpPr>
        <xdr:cNvPr id="323" name="楕円 322"/>
        <xdr:cNvSpPr/>
      </xdr:nvSpPr>
      <xdr:spPr>
        <a:xfrm>
          <a:off x="7810500" y="541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23403</xdr:rowOff>
    </xdr:from>
    <xdr:ext cx="599010" cy="259045"/>
    <xdr:sp macro="" textlink="">
      <xdr:nvSpPr>
        <xdr:cNvPr id="324" name="テキスト ボックス 323"/>
        <xdr:cNvSpPr txBox="1"/>
      </xdr:nvSpPr>
      <xdr:spPr>
        <a:xfrm>
          <a:off x="7561795" y="5509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135415</xdr:rowOff>
    </xdr:from>
    <xdr:to>
      <xdr:col>36</xdr:col>
      <xdr:colOff>165100</xdr:colOff>
      <xdr:row>39</xdr:row>
      <xdr:rowOff>65565</xdr:rowOff>
    </xdr:to>
    <xdr:sp macro="" textlink="">
      <xdr:nvSpPr>
        <xdr:cNvPr id="325" name="楕円 324"/>
        <xdr:cNvSpPr/>
      </xdr:nvSpPr>
      <xdr:spPr>
        <a:xfrm>
          <a:off x="6921500" y="665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56692</xdr:rowOff>
    </xdr:from>
    <xdr:ext cx="534377" cy="259045"/>
    <xdr:sp macro="" textlink="">
      <xdr:nvSpPr>
        <xdr:cNvPr id="326" name="テキスト ボックス 325"/>
        <xdr:cNvSpPr txBox="1"/>
      </xdr:nvSpPr>
      <xdr:spPr>
        <a:xfrm>
          <a:off x="6705111" y="674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99521</xdr:rowOff>
    </xdr:from>
    <xdr:to>
      <xdr:col>54</xdr:col>
      <xdr:colOff>189865</xdr:colOff>
      <xdr:row>58</xdr:row>
      <xdr:rowOff>82310</xdr:rowOff>
    </xdr:to>
    <xdr:cxnSp macro="">
      <xdr:nvCxnSpPr>
        <xdr:cNvPr id="352" name="直線コネクタ 351"/>
        <xdr:cNvCxnSpPr/>
      </xdr:nvCxnSpPr>
      <xdr:spPr>
        <a:xfrm flipV="1">
          <a:off x="10475595" y="8672021"/>
          <a:ext cx="1270" cy="1354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86137</xdr:rowOff>
    </xdr:from>
    <xdr:ext cx="534377" cy="259045"/>
    <xdr:sp macro="" textlink="">
      <xdr:nvSpPr>
        <xdr:cNvPr id="353" name="普通建設事業費最小値テキスト"/>
        <xdr:cNvSpPr txBox="1"/>
      </xdr:nvSpPr>
      <xdr:spPr>
        <a:xfrm>
          <a:off x="10528300" y="1003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82310</xdr:rowOff>
    </xdr:from>
    <xdr:to>
      <xdr:col>55</xdr:col>
      <xdr:colOff>88900</xdr:colOff>
      <xdr:row>58</xdr:row>
      <xdr:rowOff>82310</xdr:rowOff>
    </xdr:to>
    <xdr:cxnSp macro="">
      <xdr:nvCxnSpPr>
        <xdr:cNvPr id="354" name="直線コネクタ 353"/>
        <xdr:cNvCxnSpPr/>
      </xdr:nvCxnSpPr>
      <xdr:spPr>
        <a:xfrm>
          <a:off x="10388600" y="1002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46198</xdr:rowOff>
    </xdr:from>
    <xdr:ext cx="599010" cy="259045"/>
    <xdr:sp macro="" textlink="">
      <xdr:nvSpPr>
        <xdr:cNvPr id="355" name="普通建設事業費最大値テキスト"/>
        <xdr:cNvSpPr txBox="1"/>
      </xdr:nvSpPr>
      <xdr:spPr>
        <a:xfrm>
          <a:off x="10528300" y="844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99521</xdr:rowOff>
    </xdr:from>
    <xdr:to>
      <xdr:col>55</xdr:col>
      <xdr:colOff>88900</xdr:colOff>
      <xdr:row>50</xdr:row>
      <xdr:rowOff>99521</xdr:rowOff>
    </xdr:to>
    <xdr:cxnSp macro="">
      <xdr:nvCxnSpPr>
        <xdr:cNvPr id="356" name="直線コネクタ 355"/>
        <xdr:cNvCxnSpPr/>
      </xdr:nvCxnSpPr>
      <xdr:spPr>
        <a:xfrm>
          <a:off x="10388600" y="867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142008</xdr:rowOff>
    </xdr:from>
    <xdr:to>
      <xdr:col>55</xdr:col>
      <xdr:colOff>0</xdr:colOff>
      <xdr:row>56</xdr:row>
      <xdr:rowOff>78708</xdr:rowOff>
    </xdr:to>
    <xdr:cxnSp macro="">
      <xdr:nvCxnSpPr>
        <xdr:cNvPr id="357" name="直線コネクタ 356"/>
        <xdr:cNvCxnSpPr/>
      </xdr:nvCxnSpPr>
      <xdr:spPr>
        <a:xfrm>
          <a:off x="9639300" y="9571758"/>
          <a:ext cx="838200" cy="10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10692</xdr:rowOff>
    </xdr:from>
    <xdr:ext cx="534377" cy="259045"/>
    <xdr:sp macro="" textlink="">
      <xdr:nvSpPr>
        <xdr:cNvPr id="358" name="普通建設事業費平均値テキスト"/>
        <xdr:cNvSpPr txBox="1"/>
      </xdr:nvSpPr>
      <xdr:spPr>
        <a:xfrm>
          <a:off x="10528300" y="9440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159265</xdr:rowOff>
    </xdr:from>
    <xdr:to>
      <xdr:col>55</xdr:col>
      <xdr:colOff>50800</xdr:colOff>
      <xdr:row>56</xdr:row>
      <xdr:rowOff>89415</xdr:rowOff>
    </xdr:to>
    <xdr:sp macro="" textlink="">
      <xdr:nvSpPr>
        <xdr:cNvPr id="359" name="フローチャート: 判断 358"/>
        <xdr:cNvSpPr/>
      </xdr:nvSpPr>
      <xdr:spPr>
        <a:xfrm>
          <a:off x="10426700" y="958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97855</xdr:rowOff>
    </xdr:from>
    <xdr:to>
      <xdr:col>50</xdr:col>
      <xdr:colOff>114300</xdr:colOff>
      <xdr:row>55</xdr:row>
      <xdr:rowOff>142008</xdr:rowOff>
    </xdr:to>
    <xdr:cxnSp macro="">
      <xdr:nvCxnSpPr>
        <xdr:cNvPr id="360" name="直線コネクタ 359"/>
        <xdr:cNvCxnSpPr/>
      </xdr:nvCxnSpPr>
      <xdr:spPr>
        <a:xfrm>
          <a:off x="8750300" y="9527605"/>
          <a:ext cx="889000" cy="4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145876</xdr:rowOff>
    </xdr:from>
    <xdr:to>
      <xdr:col>50</xdr:col>
      <xdr:colOff>165100</xdr:colOff>
      <xdr:row>56</xdr:row>
      <xdr:rowOff>76026</xdr:rowOff>
    </xdr:to>
    <xdr:sp macro="" textlink="">
      <xdr:nvSpPr>
        <xdr:cNvPr id="361" name="フローチャート: 判断 360"/>
        <xdr:cNvSpPr/>
      </xdr:nvSpPr>
      <xdr:spPr>
        <a:xfrm>
          <a:off x="95885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67153</xdr:rowOff>
    </xdr:from>
    <xdr:ext cx="534377" cy="259045"/>
    <xdr:sp macro="" textlink="">
      <xdr:nvSpPr>
        <xdr:cNvPr id="362" name="テキスト ボックス 361"/>
        <xdr:cNvSpPr txBox="1"/>
      </xdr:nvSpPr>
      <xdr:spPr>
        <a:xfrm>
          <a:off x="9372111" y="966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97855</xdr:rowOff>
    </xdr:from>
    <xdr:to>
      <xdr:col>45</xdr:col>
      <xdr:colOff>177800</xdr:colOff>
      <xdr:row>55</xdr:row>
      <xdr:rowOff>121804</xdr:rowOff>
    </xdr:to>
    <xdr:cxnSp macro="">
      <xdr:nvCxnSpPr>
        <xdr:cNvPr id="363" name="直線コネクタ 362"/>
        <xdr:cNvCxnSpPr/>
      </xdr:nvCxnSpPr>
      <xdr:spPr>
        <a:xfrm flipV="1">
          <a:off x="7861300" y="9527605"/>
          <a:ext cx="88900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143601</xdr:rowOff>
    </xdr:from>
    <xdr:to>
      <xdr:col>46</xdr:col>
      <xdr:colOff>38100</xdr:colOff>
      <xdr:row>56</xdr:row>
      <xdr:rowOff>73751</xdr:rowOff>
    </xdr:to>
    <xdr:sp macro="" textlink="">
      <xdr:nvSpPr>
        <xdr:cNvPr id="364" name="フローチャート: 判断 363"/>
        <xdr:cNvSpPr/>
      </xdr:nvSpPr>
      <xdr:spPr>
        <a:xfrm>
          <a:off x="8699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64878</xdr:rowOff>
    </xdr:from>
    <xdr:ext cx="534377" cy="259045"/>
    <xdr:sp macro="" textlink="">
      <xdr:nvSpPr>
        <xdr:cNvPr id="365" name="テキスト ボックス 364"/>
        <xdr:cNvSpPr txBox="1"/>
      </xdr:nvSpPr>
      <xdr:spPr>
        <a:xfrm>
          <a:off x="8483111" y="966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121804</xdr:rowOff>
    </xdr:from>
    <xdr:to>
      <xdr:col>41</xdr:col>
      <xdr:colOff>50800</xdr:colOff>
      <xdr:row>55</xdr:row>
      <xdr:rowOff>143184</xdr:rowOff>
    </xdr:to>
    <xdr:cxnSp macro="">
      <xdr:nvCxnSpPr>
        <xdr:cNvPr id="366" name="直線コネクタ 365"/>
        <xdr:cNvCxnSpPr/>
      </xdr:nvCxnSpPr>
      <xdr:spPr>
        <a:xfrm flipV="1">
          <a:off x="6972300" y="9551554"/>
          <a:ext cx="889000" cy="2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139747</xdr:rowOff>
    </xdr:from>
    <xdr:to>
      <xdr:col>41</xdr:col>
      <xdr:colOff>101600</xdr:colOff>
      <xdr:row>55</xdr:row>
      <xdr:rowOff>69897</xdr:rowOff>
    </xdr:to>
    <xdr:sp macro="" textlink="">
      <xdr:nvSpPr>
        <xdr:cNvPr id="367" name="フローチャート: 判断 366"/>
        <xdr:cNvSpPr/>
      </xdr:nvSpPr>
      <xdr:spPr>
        <a:xfrm>
          <a:off x="7810500" y="939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86424</xdr:rowOff>
    </xdr:from>
    <xdr:ext cx="534377" cy="259045"/>
    <xdr:sp macro="" textlink="">
      <xdr:nvSpPr>
        <xdr:cNvPr id="368" name="テキスト ボックス 367"/>
        <xdr:cNvSpPr txBox="1"/>
      </xdr:nvSpPr>
      <xdr:spPr>
        <a:xfrm>
          <a:off x="7594111" y="917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141522</xdr:rowOff>
    </xdr:from>
    <xdr:to>
      <xdr:col>36</xdr:col>
      <xdr:colOff>165100</xdr:colOff>
      <xdr:row>55</xdr:row>
      <xdr:rowOff>71672</xdr:rowOff>
    </xdr:to>
    <xdr:sp macro="" textlink="">
      <xdr:nvSpPr>
        <xdr:cNvPr id="369" name="フローチャート: 判断 368"/>
        <xdr:cNvSpPr/>
      </xdr:nvSpPr>
      <xdr:spPr>
        <a:xfrm>
          <a:off x="6921500" y="93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88199</xdr:rowOff>
    </xdr:from>
    <xdr:ext cx="534377" cy="259045"/>
    <xdr:sp macro="" textlink="">
      <xdr:nvSpPr>
        <xdr:cNvPr id="370" name="テキスト ボックス 369"/>
        <xdr:cNvSpPr txBox="1"/>
      </xdr:nvSpPr>
      <xdr:spPr>
        <a:xfrm>
          <a:off x="6705111" y="917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27908</xdr:rowOff>
    </xdr:from>
    <xdr:to>
      <xdr:col>55</xdr:col>
      <xdr:colOff>50800</xdr:colOff>
      <xdr:row>56</xdr:row>
      <xdr:rowOff>129508</xdr:rowOff>
    </xdr:to>
    <xdr:sp macro="" textlink="">
      <xdr:nvSpPr>
        <xdr:cNvPr id="376" name="楕円 375"/>
        <xdr:cNvSpPr/>
      </xdr:nvSpPr>
      <xdr:spPr>
        <a:xfrm>
          <a:off x="10426700" y="962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6335</xdr:rowOff>
    </xdr:from>
    <xdr:ext cx="534377" cy="259045"/>
    <xdr:sp macro="" textlink="">
      <xdr:nvSpPr>
        <xdr:cNvPr id="377" name="普通建設事業費該当値テキスト"/>
        <xdr:cNvSpPr txBox="1"/>
      </xdr:nvSpPr>
      <xdr:spPr>
        <a:xfrm>
          <a:off x="10528300" y="960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91208</xdr:rowOff>
    </xdr:from>
    <xdr:to>
      <xdr:col>50</xdr:col>
      <xdr:colOff>165100</xdr:colOff>
      <xdr:row>56</xdr:row>
      <xdr:rowOff>21358</xdr:rowOff>
    </xdr:to>
    <xdr:sp macro="" textlink="">
      <xdr:nvSpPr>
        <xdr:cNvPr id="378" name="楕円 377"/>
        <xdr:cNvSpPr/>
      </xdr:nvSpPr>
      <xdr:spPr>
        <a:xfrm>
          <a:off x="9588500" y="952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37885</xdr:rowOff>
    </xdr:from>
    <xdr:ext cx="534377" cy="259045"/>
    <xdr:sp macro="" textlink="">
      <xdr:nvSpPr>
        <xdr:cNvPr id="379" name="テキスト ボックス 378"/>
        <xdr:cNvSpPr txBox="1"/>
      </xdr:nvSpPr>
      <xdr:spPr>
        <a:xfrm>
          <a:off x="9372111" y="929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47055</xdr:rowOff>
    </xdr:from>
    <xdr:to>
      <xdr:col>46</xdr:col>
      <xdr:colOff>38100</xdr:colOff>
      <xdr:row>55</xdr:row>
      <xdr:rowOff>148655</xdr:rowOff>
    </xdr:to>
    <xdr:sp macro="" textlink="">
      <xdr:nvSpPr>
        <xdr:cNvPr id="380" name="楕円 379"/>
        <xdr:cNvSpPr/>
      </xdr:nvSpPr>
      <xdr:spPr>
        <a:xfrm>
          <a:off x="8699500" y="947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165182</xdr:rowOff>
    </xdr:from>
    <xdr:ext cx="534377" cy="259045"/>
    <xdr:sp macro="" textlink="">
      <xdr:nvSpPr>
        <xdr:cNvPr id="381" name="テキスト ボックス 380"/>
        <xdr:cNvSpPr txBox="1"/>
      </xdr:nvSpPr>
      <xdr:spPr>
        <a:xfrm>
          <a:off x="8483111" y="925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71004</xdr:rowOff>
    </xdr:from>
    <xdr:to>
      <xdr:col>41</xdr:col>
      <xdr:colOff>101600</xdr:colOff>
      <xdr:row>56</xdr:row>
      <xdr:rowOff>1154</xdr:rowOff>
    </xdr:to>
    <xdr:sp macro="" textlink="">
      <xdr:nvSpPr>
        <xdr:cNvPr id="382" name="楕円 381"/>
        <xdr:cNvSpPr/>
      </xdr:nvSpPr>
      <xdr:spPr>
        <a:xfrm>
          <a:off x="7810500" y="950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163731</xdr:rowOff>
    </xdr:from>
    <xdr:ext cx="534377" cy="259045"/>
    <xdr:sp macro="" textlink="">
      <xdr:nvSpPr>
        <xdr:cNvPr id="383" name="テキスト ボックス 382"/>
        <xdr:cNvSpPr txBox="1"/>
      </xdr:nvSpPr>
      <xdr:spPr>
        <a:xfrm>
          <a:off x="7594111" y="959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92384</xdr:rowOff>
    </xdr:from>
    <xdr:to>
      <xdr:col>36</xdr:col>
      <xdr:colOff>165100</xdr:colOff>
      <xdr:row>56</xdr:row>
      <xdr:rowOff>22534</xdr:rowOff>
    </xdr:to>
    <xdr:sp macro="" textlink="">
      <xdr:nvSpPr>
        <xdr:cNvPr id="384" name="楕円 383"/>
        <xdr:cNvSpPr/>
      </xdr:nvSpPr>
      <xdr:spPr>
        <a:xfrm>
          <a:off x="6921500" y="952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13661</xdr:rowOff>
    </xdr:from>
    <xdr:ext cx="534377" cy="259045"/>
    <xdr:sp macro="" textlink="">
      <xdr:nvSpPr>
        <xdr:cNvPr id="385" name="テキスト ボックス 384"/>
        <xdr:cNvSpPr txBox="1"/>
      </xdr:nvSpPr>
      <xdr:spPr>
        <a:xfrm>
          <a:off x="6705111" y="961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1" name="テキスト ボックス 40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3" name="テキスト ボックス 40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5" name="テキスト ボックス 40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89998</xdr:rowOff>
    </xdr:from>
    <xdr:to>
      <xdr:col>54</xdr:col>
      <xdr:colOff>189865</xdr:colOff>
      <xdr:row>79</xdr:row>
      <xdr:rowOff>44450</xdr:rowOff>
    </xdr:to>
    <xdr:cxnSp macro="">
      <xdr:nvCxnSpPr>
        <xdr:cNvPr id="409" name="直線コネクタ 408"/>
        <xdr:cNvCxnSpPr/>
      </xdr:nvCxnSpPr>
      <xdr:spPr>
        <a:xfrm flipV="1">
          <a:off x="10475595" y="12262948"/>
          <a:ext cx="1270" cy="132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1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1" name="直線コネクタ 41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36675</xdr:rowOff>
    </xdr:from>
    <xdr:ext cx="534377" cy="259045"/>
    <xdr:sp macro="" textlink="">
      <xdr:nvSpPr>
        <xdr:cNvPr id="412" name="普通建設事業費 （ うち新規整備　）最大値テキスト"/>
        <xdr:cNvSpPr txBox="1"/>
      </xdr:nvSpPr>
      <xdr:spPr>
        <a:xfrm>
          <a:off x="10528300" y="12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89998</xdr:rowOff>
    </xdr:from>
    <xdr:to>
      <xdr:col>55</xdr:col>
      <xdr:colOff>88900</xdr:colOff>
      <xdr:row>71</xdr:row>
      <xdr:rowOff>89998</xdr:rowOff>
    </xdr:to>
    <xdr:cxnSp macro="">
      <xdr:nvCxnSpPr>
        <xdr:cNvPr id="413" name="直線コネクタ 412"/>
        <xdr:cNvCxnSpPr/>
      </xdr:nvCxnSpPr>
      <xdr:spPr>
        <a:xfrm>
          <a:off x="10388600" y="1226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170656</xdr:rowOff>
    </xdr:from>
    <xdr:to>
      <xdr:col>55</xdr:col>
      <xdr:colOff>0</xdr:colOff>
      <xdr:row>78</xdr:row>
      <xdr:rowOff>34334</xdr:rowOff>
    </xdr:to>
    <xdr:cxnSp macro="">
      <xdr:nvCxnSpPr>
        <xdr:cNvPr id="414" name="直線コネクタ 413"/>
        <xdr:cNvCxnSpPr/>
      </xdr:nvCxnSpPr>
      <xdr:spPr>
        <a:xfrm flipV="1">
          <a:off x="9639300" y="13029406"/>
          <a:ext cx="838200" cy="37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126934</xdr:rowOff>
    </xdr:from>
    <xdr:ext cx="469744" cy="259045"/>
    <xdr:sp macro="" textlink="">
      <xdr:nvSpPr>
        <xdr:cNvPr id="415" name="普通建設事業費 （ うち新規整備　）平均値テキスト"/>
        <xdr:cNvSpPr txBox="1"/>
      </xdr:nvSpPr>
      <xdr:spPr>
        <a:xfrm>
          <a:off x="10528300" y="13328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148507</xdr:rowOff>
    </xdr:from>
    <xdr:to>
      <xdr:col>55</xdr:col>
      <xdr:colOff>50800</xdr:colOff>
      <xdr:row>78</xdr:row>
      <xdr:rowOff>78657</xdr:rowOff>
    </xdr:to>
    <xdr:sp macro="" textlink="">
      <xdr:nvSpPr>
        <xdr:cNvPr id="416" name="フローチャート: 判断 415"/>
        <xdr:cNvSpPr/>
      </xdr:nvSpPr>
      <xdr:spPr>
        <a:xfrm>
          <a:off x="10426700" y="133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34334</xdr:rowOff>
    </xdr:from>
    <xdr:to>
      <xdr:col>50</xdr:col>
      <xdr:colOff>114300</xdr:colOff>
      <xdr:row>78</xdr:row>
      <xdr:rowOff>36601</xdr:rowOff>
    </xdr:to>
    <xdr:cxnSp macro="">
      <xdr:nvCxnSpPr>
        <xdr:cNvPr id="417" name="直線コネクタ 416"/>
        <xdr:cNvCxnSpPr/>
      </xdr:nvCxnSpPr>
      <xdr:spPr>
        <a:xfrm flipV="1">
          <a:off x="8750300" y="13407434"/>
          <a:ext cx="889000" cy="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122219</xdr:rowOff>
    </xdr:from>
    <xdr:to>
      <xdr:col>50</xdr:col>
      <xdr:colOff>165100</xdr:colOff>
      <xdr:row>78</xdr:row>
      <xdr:rowOff>52369</xdr:rowOff>
    </xdr:to>
    <xdr:sp macro="" textlink="">
      <xdr:nvSpPr>
        <xdr:cNvPr id="418" name="フローチャート: 判断 417"/>
        <xdr:cNvSpPr/>
      </xdr:nvSpPr>
      <xdr:spPr>
        <a:xfrm>
          <a:off x="9588500" y="133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68896</xdr:rowOff>
    </xdr:from>
    <xdr:ext cx="534377" cy="259045"/>
    <xdr:sp macro="" textlink="">
      <xdr:nvSpPr>
        <xdr:cNvPr id="419" name="テキスト ボックス 418"/>
        <xdr:cNvSpPr txBox="1"/>
      </xdr:nvSpPr>
      <xdr:spPr>
        <a:xfrm>
          <a:off x="9372111" y="130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36601</xdr:rowOff>
    </xdr:from>
    <xdr:to>
      <xdr:col>45</xdr:col>
      <xdr:colOff>177800</xdr:colOff>
      <xdr:row>78</xdr:row>
      <xdr:rowOff>47022</xdr:rowOff>
    </xdr:to>
    <xdr:cxnSp macro="">
      <xdr:nvCxnSpPr>
        <xdr:cNvPr id="420" name="直線コネクタ 419"/>
        <xdr:cNvCxnSpPr/>
      </xdr:nvCxnSpPr>
      <xdr:spPr>
        <a:xfrm flipV="1">
          <a:off x="7861300" y="13409701"/>
          <a:ext cx="889000" cy="1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89472</xdr:rowOff>
    </xdr:from>
    <xdr:to>
      <xdr:col>46</xdr:col>
      <xdr:colOff>38100</xdr:colOff>
      <xdr:row>78</xdr:row>
      <xdr:rowOff>19622</xdr:rowOff>
    </xdr:to>
    <xdr:sp macro="" textlink="">
      <xdr:nvSpPr>
        <xdr:cNvPr id="421" name="フローチャート: 判断 420"/>
        <xdr:cNvSpPr/>
      </xdr:nvSpPr>
      <xdr:spPr>
        <a:xfrm>
          <a:off x="8699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36149</xdr:rowOff>
    </xdr:from>
    <xdr:ext cx="534377" cy="259045"/>
    <xdr:sp macro="" textlink="">
      <xdr:nvSpPr>
        <xdr:cNvPr id="422" name="テキスト ボックス 421"/>
        <xdr:cNvSpPr txBox="1"/>
      </xdr:nvSpPr>
      <xdr:spPr>
        <a:xfrm>
          <a:off x="8483111" y="1306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49842</xdr:rowOff>
    </xdr:from>
    <xdr:to>
      <xdr:col>41</xdr:col>
      <xdr:colOff>50800</xdr:colOff>
      <xdr:row>78</xdr:row>
      <xdr:rowOff>47022</xdr:rowOff>
    </xdr:to>
    <xdr:cxnSp macro="">
      <xdr:nvCxnSpPr>
        <xdr:cNvPr id="423" name="直線コネクタ 422"/>
        <xdr:cNvCxnSpPr/>
      </xdr:nvCxnSpPr>
      <xdr:spPr>
        <a:xfrm>
          <a:off x="6972300" y="13251492"/>
          <a:ext cx="889000" cy="16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164167</xdr:rowOff>
    </xdr:from>
    <xdr:to>
      <xdr:col>41</xdr:col>
      <xdr:colOff>101600</xdr:colOff>
      <xdr:row>77</xdr:row>
      <xdr:rowOff>94317</xdr:rowOff>
    </xdr:to>
    <xdr:sp macro="" textlink="">
      <xdr:nvSpPr>
        <xdr:cNvPr id="424" name="フローチャート: 判断 423"/>
        <xdr:cNvSpPr/>
      </xdr:nvSpPr>
      <xdr:spPr>
        <a:xfrm>
          <a:off x="7810500" y="1319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110844</xdr:rowOff>
    </xdr:from>
    <xdr:ext cx="534377" cy="259045"/>
    <xdr:sp macro="" textlink="">
      <xdr:nvSpPr>
        <xdr:cNvPr id="425" name="テキスト ボックス 424"/>
        <xdr:cNvSpPr txBox="1"/>
      </xdr:nvSpPr>
      <xdr:spPr>
        <a:xfrm>
          <a:off x="7594111" y="1296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14643</xdr:rowOff>
    </xdr:from>
    <xdr:to>
      <xdr:col>36</xdr:col>
      <xdr:colOff>165100</xdr:colOff>
      <xdr:row>77</xdr:row>
      <xdr:rowOff>116243</xdr:rowOff>
    </xdr:to>
    <xdr:sp macro="" textlink="">
      <xdr:nvSpPr>
        <xdr:cNvPr id="426" name="フローチャート: 判断 425"/>
        <xdr:cNvSpPr/>
      </xdr:nvSpPr>
      <xdr:spPr>
        <a:xfrm>
          <a:off x="6921500" y="1321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107370</xdr:rowOff>
    </xdr:from>
    <xdr:ext cx="534377" cy="259045"/>
    <xdr:sp macro="" textlink="">
      <xdr:nvSpPr>
        <xdr:cNvPr id="427" name="テキスト ボックス 426"/>
        <xdr:cNvSpPr txBox="1"/>
      </xdr:nvSpPr>
      <xdr:spPr>
        <a:xfrm>
          <a:off x="6705111" y="1330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119856</xdr:rowOff>
    </xdr:from>
    <xdr:to>
      <xdr:col>55</xdr:col>
      <xdr:colOff>50800</xdr:colOff>
      <xdr:row>76</xdr:row>
      <xdr:rowOff>50006</xdr:rowOff>
    </xdr:to>
    <xdr:sp macro="" textlink="">
      <xdr:nvSpPr>
        <xdr:cNvPr id="433" name="楕円 432"/>
        <xdr:cNvSpPr/>
      </xdr:nvSpPr>
      <xdr:spPr>
        <a:xfrm>
          <a:off x="10426700" y="1297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142733</xdr:rowOff>
    </xdr:from>
    <xdr:ext cx="534377" cy="259045"/>
    <xdr:sp macro="" textlink="">
      <xdr:nvSpPr>
        <xdr:cNvPr id="434" name="普通建設事業費 （ うち新規整備　）該当値テキスト"/>
        <xdr:cNvSpPr txBox="1"/>
      </xdr:nvSpPr>
      <xdr:spPr>
        <a:xfrm>
          <a:off x="10528300" y="1283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154984</xdr:rowOff>
    </xdr:from>
    <xdr:to>
      <xdr:col>50</xdr:col>
      <xdr:colOff>165100</xdr:colOff>
      <xdr:row>78</xdr:row>
      <xdr:rowOff>85134</xdr:rowOff>
    </xdr:to>
    <xdr:sp macro="" textlink="">
      <xdr:nvSpPr>
        <xdr:cNvPr id="435" name="楕円 434"/>
        <xdr:cNvSpPr/>
      </xdr:nvSpPr>
      <xdr:spPr>
        <a:xfrm>
          <a:off x="9588500" y="1335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76261</xdr:rowOff>
    </xdr:from>
    <xdr:ext cx="469744" cy="259045"/>
    <xdr:sp macro="" textlink="">
      <xdr:nvSpPr>
        <xdr:cNvPr id="436" name="テキスト ボックス 435"/>
        <xdr:cNvSpPr txBox="1"/>
      </xdr:nvSpPr>
      <xdr:spPr>
        <a:xfrm>
          <a:off x="9404428" y="13449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157251</xdr:rowOff>
    </xdr:from>
    <xdr:to>
      <xdr:col>46</xdr:col>
      <xdr:colOff>38100</xdr:colOff>
      <xdr:row>78</xdr:row>
      <xdr:rowOff>87401</xdr:rowOff>
    </xdr:to>
    <xdr:sp macro="" textlink="">
      <xdr:nvSpPr>
        <xdr:cNvPr id="437" name="楕円 436"/>
        <xdr:cNvSpPr/>
      </xdr:nvSpPr>
      <xdr:spPr>
        <a:xfrm>
          <a:off x="8699500" y="1335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78528</xdr:rowOff>
    </xdr:from>
    <xdr:ext cx="469744" cy="259045"/>
    <xdr:sp macro="" textlink="">
      <xdr:nvSpPr>
        <xdr:cNvPr id="438" name="テキスト ボックス 437"/>
        <xdr:cNvSpPr txBox="1"/>
      </xdr:nvSpPr>
      <xdr:spPr>
        <a:xfrm>
          <a:off x="8515428" y="13451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167672</xdr:rowOff>
    </xdr:from>
    <xdr:to>
      <xdr:col>41</xdr:col>
      <xdr:colOff>101600</xdr:colOff>
      <xdr:row>78</xdr:row>
      <xdr:rowOff>97822</xdr:rowOff>
    </xdr:to>
    <xdr:sp macro="" textlink="">
      <xdr:nvSpPr>
        <xdr:cNvPr id="439" name="楕円 438"/>
        <xdr:cNvSpPr/>
      </xdr:nvSpPr>
      <xdr:spPr>
        <a:xfrm>
          <a:off x="7810500" y="1336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88949</xdr:rowOff>
    </xdr:from>
    <xdr:ext cx="469744" cy="259045"/>
    <xdr:sp macro="" textlink="">
      <xdr:nvSpPr>
        <xdr:cNvPr id="440" name="テキスト ボックス 439"/>
        <xdr:cNvSpPr txBox="1"/>
      </xdr:nvSpPr>
      <xdr:spPr>
        <a:xfrm>
          <a:off x="7626428" y="1346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170492</xdr:rowOff>
    </xdr:from>
    <xdr:to>
      <xdr:col>36</xdr:col>
      <xdr:colOff>165100</xdr:colOff>
      <xdr:row>77</xdr:row>
      <xdr:rowOff>100642</xdr:rowOff>
    </xdr:to>
    <xdr:sp macro="" textlink="">
      <xdr:nvSpPr>
        <xdr:cNvPr id="441" name="楕円 440"/>
        <xdr:cNvSpPr/>
      </xdr:nvSpPr>
      <xdr:spPr>
        <a:xfrm>
          <a:off x="6921500" y="1320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117169</xdr:rowOff>
    </xdr:from>
    <xdr:ext cx="534377" cy="259045"/>
    <xdr:sp macro="" textlink="">
      <xdr:nvSpPr>
        <xdr:cNvPr id="442" name="テキスト ボックス 441"/>
        <xdr:cNvSpPr txBox="1"/>
      </xdr:nvSpPr>
      <xdr:spPr>
        <a:xfrm>
          <a:off x="6705111" y="1297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3" name="直線コネクタ 45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4" name="テキスト ボックス 45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5" name="直線コネクタ 45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6" name="テキスト ボックス 45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9" name="直線コネクタ 45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0" name="テキスト ボックス 45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1" name="直線コネクタ 46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2" name="テキスト ボックス 46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126442</xdr:rowOff>
    </xdr:from>
    <xdr:to>
      <xdr:col>54</xdr:col>
      <xdr:colOff>189865</xdr:colOff>
      <xdr:row>98</xdr:row>
      <xdr:rowOff>116509</xdr:rowOff>
    </xdr:to>
    <xdr:cxnSp macro="">
      <xdr:nvCxnSpPr>
        <xdr:cNvPr id="466" name="直線コネクタ 465"/>
        <xdr:cNvCxnSpPr/>
      </xdr:nvCxnSpPr>
      <xdr:spPr>
        <a:xfrm flipV="1">
          <a:off x="10475595" y="15556942"/>
          <a:ext cx="1270" cy="1361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120336</xdr:rowOff>
    </xdr:from>
    <xdr:ext cx="469744" cy="259045"/>
    <xdr:sp macro="" textlink="">
      <xdr:nvSpPr>
        <xdr:cNvPr id="467" name="普通建設事業費 （ うち更新整備　）最小値テキスト"/>
        <xdr:cNvSpPr txBox="1"/>
      </xdr:nvSpPr>
      <xdr:spPr>
        <a:xfrm>
          <a:off x="10528300" y="1692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116509</xdr:rowOff>
    </xdr:from>
    <xdr:to>
      <xdr:col>55</xdr:col>
      <xdr:colOff>88900</xdr:colOff>
      <xdr:row>98</xdr:row>
      <xdr:rowOff>116509</xdr:rowOff>
    </xdr:to>
    <xdr:cxnSp macro="">
      <xdr:nvCxnSpPr>
        <xdr:cNvPr id="468" name="直線コネクタ 467"/>
        <xdr:cNvCxnSpPr/>
      </xdr:nvCxnSpPr>
      <xdr:spPr>
        <a:xfrm>
          <a:off x="10388600" y="1691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73119</xdr:rowOff>
    </xdr:from>
    <xdr:ext cx="599010" cy="259045"/>
    <xdr:sp macro="" textlink="">
      <xdr:nvSpPr>
        <xdr:cNvPr id="469" name="普通建設事業費 （ うち更新整備　）最大値テキスト"/>
        <xdr:cNvSpPr txBox="1"/>
      </xdr:nvSpPr>
      <xdr:spPr>
        <a:xfrm>
          <a:off x="10528300" y="1533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126442</xdr:rowOff>
    </xdr:from>
    <xdr:to>
      <xdr:col>55</xdr:col>
      <xdr:colOff>88900</xdr:colOff>
      <xdr:row>90</xdr:row>
      <xdr:rowOff>126442</xdr:rowOff>
    </xdr:to>
    <xdr:cxnSp macro="">
      <xdr:nvCxnSpPr>
        <xdr:cNvPr id="470" name="直線コネクタ 469"/>
        <xdr:cNvCxnSpPr/>
      </xdr:nvCxnSpPr>
      <xdr:spPr>
        <a:xfrm>
          <a:off x="10388600" y="15556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44411</xdr:rowOff>
    </xdr:from>
    <xdr:to>
      <xdr:col>55</xdr:col>
      <xdr:colOff>0</xdr:colOff>
      <xdr:row>98</xdr:row>
      <xdr:rowOff>87122</xdr:rowOff>
    </xdr:to>
    <xdr:cxnSp macro="">
      <xdr:nvCxnSpPr>
        <xdr:cNvPr id="471" name="直線コネクタ 470"/>
        <xdr:cNvCxnSpPr/>
      </xdr:nvCxnSpPr>
      <xdr:spPr>
        <a:xfrm>
          <a:off x="9639300" y="16503611"/>
          <a:ext cx="838200" cy="38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98035</xdr:rowOff>
    </xdr:from>
    <xdr:ext cx="534377" cy="259045"/>
    <xdr:sp macro="" textlink="">
      <xdr:nvSpPr>
        <xdr:cNvPr id="472" name="普通建設事業費 （ うち更新整備　）平均値テキスト"/>
        <xdr:cNvSpPr txBox="1"/>
      </xdr:nvSpPr>
      <xdr:spPr>
        <a:xfrm>
          <a:off x="10528300" y="16385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75158</xdr:rowOff>
    </xdr:from>
    <xdr:to>
      <xdr:col>55</xdr:col>
      <xdr:colOff>50800</xdr:colOff>
      <xdr:row>97</xdr:row>
      <xdr:rowOff>5308</xdr:rowOff>
    </xdr:to>
    <xdr:sp macro="" textlink="">
      <xdr:nvSpPr>
        <xdr:cNvPr id="473" name="フローチャート: 判断 472"/>
        <xdr:cNvSpPr/>
      </xdr:nvSpPr>
      <xdr:spPr>
        <a:xfrm>
          <a:off x="10426700" y="16534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165024</xdr:rowOff>
    </xdr:from>
    <xdr:to>
      <xdr:col>50</xdr:col>
      <xdr:colOff>114300</xdr:colOff>
      <xdr:row>96</xdr:row>
      <xdr:rowOff>44411</xdr:rowOff>
    </xdr:to>
    <xdr:cxnSp macro="">
      <xdr:nvCxnSpPr>
        <xdr:cNvPr id="474" name="直線コネクタ 473"/>
        <xdr:cNvCxnSpPr/>
      </xdr:nvCxnSpPr>
      <xdr:spPr>
        <a:xfrm>
          <a:off x="8750300" y="16452774"/>
          <a:ext cx="889000" cy="50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80747</xdr:rowOff>
    </xdr:from>
    <xdr:to>
      <xdr:col>50</xdr:col>
      <xdr:colOff>165100</xdr:colOff>
      <xdr:row>97</xdr:row>
      <xdr:rowOff>10897</xdr:rowOff>
    </xdr:to>
    <xdr:sp macro="" textlink="">
      <xdr:nvSpPr>
        <xdr:cNvPr id="475" name="フローチャート: 判断 474"/>
        <xdr:cNvSpPr/>
      </xdr:nvSpPr>
      <xdr:spPr>
        <a:xfrm>
          <a:off x="9588500" y="165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2024</xdr:rowOff>
    </xdr:from>
    <xdr:ext cx="534377" cy="259045"/>
    <xdr:sp macro="" textlink="">
      <xdr:nvSpPr>
        <xdr:cNvPr id="476" name="テキスト ボックス 475"/>
        <xdr:cNvSpPr txBox="1"/>
      </xdr:nvSpPr>
      <xdr:spPr>
        <a:xfrm>
          <a:off x="9372111" y="1663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165024</xdr:rowOff>
    </xdr:from>
    <xdr:to>
      <xdr:col>45</xdr:col>
      <xdr:colOff>177800</xdr:colOff>
      <xdr:row>96</xdr:row>
      <xdr:rowOff>48489</xdr:rowOff>
    </xdr:to>
    <xdr:cxnSp macro="">
      <xdr:nvCxnSpPr>
        <xdr:cNvPr id="477" name="直線コネクタ 476"/>
        <xdr:cNvCxnSpPr/>
      </xdr:nvCxnSpPr>
      <xdr:spPr>
        <a:xfrm flipV="1">
          <a:off x="7861300" y="16452774"/>
          <a:ext cx="889000" cy="5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97650</xdr:rowOff>
    </xdr:from>
    <xdr:to>
      <xdr:col>46</xdr:col>
      <xdr:colOff>38100</xdr:colOff>
      <xdr:row>97</xdr:row>
      <xdr:rowOff>27800</xdr:rowOff>
    </xdr:to>
    <xdr:sp macro="" textlink="">
      <xdr:nvSpPr>
        <xdr:cNvPr id="478" name="フローチャート: 判断 477"/>
        <xdr:cNvSpPr/>
      </xdr:nvSpPr>
      <xdr:spPr>
        <a:xfrm>
          <a:off x="86995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18927</xdr:rowOff>
    </xdr:from>
    <xdr:ext cx="534377" cy="259045"/>
    <xdr:sp macro="" textlink="">
      <xdr:nvSpPr>
        <xdr:cNvPr id="479" name="テキスト ボックス 478"/>
        <xdr:cNvSpPr txBox="1"/>
      </xdr:nvSpPr>
      <xdr:spPr>
        <a:xfrm>
          <a:off x="8483111" y="166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48489</xdr:rowOff>
    </xdr:from>
    <xdr:to>
      <xdr:col>41</xdr:col>
      <xdr:colOff>50800</xdr:colOff>
      <xdr:row>96</xdr:row>
      <xdr:rowOff>167069</xdr:rowOff>
    </xdr:to>
    <xdr:cxnSp macro="">
      <xdr:nvCxnSpPr>
        <xdr:cNvPr id="480" name="直線コネクタ 479"/>
        <xdr:cNvCxnSpPr/>
      </xdr:nvCxnSpPr>
      <xdr:spPr>
        <a:xfrm flipV="1">
          <a:off x="6972300" y="16507689"/>
          <a:ext cx="889000" cy="11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161886</xdr:rowOff>
    </xdr:from>
    <xdr:to>
      <xdr:col>41</xdr:col>
      <xdr:colOff>101600</xdr:colOff>
      <xdr:row>96</xdr:row>
      <xdr:rowOff>92036</xdr:rowOff>
    </xdr:to>
    <xdr:sp macro="" textlink="">
      <xdr:nvSpPr>
        <xdr:cNvPr id="481" name="フローチャート: 判断 480"/>
        <xdr:cNvSpPr/>
      </xdr:nvSpPr>
      <xdr:spPr>
        <a:xfrm>
          <a:off x="7810500" y="1644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108563</xdr:rowOff>
    </xdr:from>
    <xdr:ext cx="534377" cy="259045"/>
    <xdr:sp macro="" textlink="">
      <xdr:nvSpPr>
        <xdr:cNvPr id="482" name="テキスト ボックス 481"/>
        <xdr:cNvSpPr txBox="1"/>
      </xdr:nvSpPr>
      <xdr:spPr>
        <a:xfrm>
          <a:off x="7594111" y="1622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168263</xdr:rowOff>
    </xdr:from>
    <xdr:to>
      <xdr:col>36</xdr:col>
      <xdr:colOff>165100</xdr:colOff>
      <xdr:row>96</xdr:row>
      <xdr:rowOff>98413</xdr:rowOff>
    </xdr:to>
    <xdr:sp macro="" textlink="">
      <xdr:nvSpPr>
        <xdr:cNvPr id="483" name="フローチャート: 判断 482"/>
        <xdr:cNvSpPr/>
      </xdr:nvSpPr>
      <xdr:spPr>
        <a:xfrm>
          <a:off x="6921500" y="16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114940</xdr:rowOff>
    </xdr:from>
    <xdr:ext cx="534377" cy="259045"/>
    <xdr:sp macro="" textlink="">
      <xdr:nvSpPr>
        <xdr:cNvPr id="484" name="テキスト ボックス 483"/>
        <xdr:cNvSpPr txBox="1"/>
      </xdr:nvSpPr>
      <xdr:spPr>
        <a:xfrm>
          <a:off x="6705111" y="1623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36322</xdr:rowOff>
    </xdr:from>
    <xdr:to>
      <xdr:col>55</xdr:col>
      <xdr:colOff>50800</xdr:colOff>
      <xdr:row>98</xdr:row>
      <xdr:rowOff>137922</xdr:rowOff>
    </xdr:to>
    <xdr:sp macro="" textlink="">
      <xdr:nvSpPr>
        <xdr:cNvPr id="490" name="楕円 489"/>
        <xdr:cNvSpPr/>
      </xdr:nvSpPr>
      <xdr:spPr>
        <a:xfrm>
          <a:off x="10426700" y="1683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122699</xdr:rowOff>
    </xdr:from>
    <xdr:ext cx="534377" cy="259045"/>
    <xdr:sp macro="" textlink="">
      <xdr:nvSpPr>
        <xdr:cNvPr id="491" name="普通建設事業費 （ うち更新整備　）該当値テキスト"/>
        <xdr:cNvSpPr txBox="1"/>
      </xdr:nvSpPr>
      <xdr:spPr>
        <a:xfrm>
          <a:off x="10528300" y="1675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165061</xdr:rowOff>
    </xdr:from>
    <xdr:to>
      <xdr:col>50</xdr:col>
      <xdr:colOff>165100</xdr:colOff>
      <xdr:row>96</xdr:row>
      <xdr:rowOff>95211</xdr:rowOff>
    </xdr:to>
    <xdr:sp macro="" textlink="">
      <xdr:nvSpPr>
        <xdr:cNvPr id="492" name="楕円 491"/>
        <xdr:cNvSpPr/>
      </xdr:nvSpPr>
      <xdr:spPr>
        <a:xfrm>
          <a:off x="9588500" y="1645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111738</xdr:rowOff>
    </xdr:from>
    <xdr:ext cx="534377" cy="259045"/>
    <xdr:sp macro="" textlink="">
      <xdr:nvSpPr>
        <xdr:cNvPr id="493" name="テキスト ボックス 492"/>
        <xdr:cNvSpPr txBox="1"/>
      </xdr:nvSpPr>
      <xdr:spPr>
        <a:xfrm>
          <a:off x="9372111" y="1622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114224</xdr:rowOff>
    </xdr:from>
    <xdr:to>
      <xdr:col>46</xdr:col>
      <xdr:colOff>38100</xdr:colOff>
      <xdr:row>96</xdr:row>
      <xdr:rowOff>44374</xdr:rowOff>
    </xdr:to>
    <xdr:sp macro="" textlink="">
      <xdr:nvSpPr>
        <xdr:cNvPr id="494" name="楕円 493"/>
        <xdr:cNvSpPr/>
      </xdr:nvSpPr>
      <xdr:spPr>
        <a:xfrm>
          <a:off x="8699500" y="1640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60901</xdr:rowOff>
    </xdr:from>
    <xdr:ext cx="534377" cy="259045"/>
    <xdr:sp macro="" textlink="">
      <xdr:nvSpPr>
        <xdr:cNvPr id="495" name="テキスト ボックス 494"/>
        <xdr:cNvSpPr txBox="1"/>
      </xdr:nvSpPr>
      <xdr:spPr>
        <a:xfrm>
          <a:off x="8483111" y="1617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169139</xdr:rowOff>
    </xdr:from>
    <xdr:to>
      <xdr:col>41</xdr:col>
      <xdr:colOff>101600</xdr:colOff>
      <xdr:row>96</xdr:row>
      <xdr:rowOff>99289</xdr:rowOff>
    </xdr:to>
    <xdr:sp macro="" textlink="">
      <xdr:nvSpPr>
        <xdr:cNvPr id="496" name="楕円 495"/>
        <xdr:cNvSpPr/>
      </xdr:nvSpPr>
      <xdr:spPr>
        <a:xfrm>
          <a:off x="7810500" y="1645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90416</xdr:rowOff>
    </xdr:from>
    <xdr:ext cx="534377" cy="259045"/>
    <xdr:sp macro="" textlink="">
      <xdr:nvSpPr>
        <xdr:cNvPr id="497" name="テキスト ボックス 496"/>
        <xdr:cNvSpPr txBox="1"/>
      </xdr:nvSpPr>
      <xdr:spPr>
        <a:xfrm>
          <a:off x="7594111" y="1654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116269</xdr:rowOff>
    </xdr:from>
    <xdr:to>
      <xdr:col>36</xdr:col>
      <xdr:colOff>165100</xdr:colOff>
      <xdr:row>97</xdr:row>
      <xdr:rowOff>46419</xdr:rowOff>
    </xdr:to>
    <xdr:sp macro="" textlink="">
      <xdr:nvSpPr>
        <xdr:cNvPr id="498" name="楕円 497"/>
        <xdr:cNvSpPr/>
      </xdr:nvSpPr>
      <xdr:spPr>
        <a:xfrm>
          <a:off x="6921500" y="1657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37546</xdr:rowOff>
    </xdr:from>
    <xdr:ext cx="534377" cy="259045"/>
    <xdr:sp macro="" textlink="">
      <xdr:nvSpPr>
        <xdr:cNvPr id="499" name="テキスト ボックス 498"/>
        <xdr:cNvSpPr txBox="1"/>
      </xdr:nvSpPr>
      <xdr:spPr>
        <a:xfrm>
          <a:off x="6705111" y="1666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10998</xdr:rowOff>
    </xdr:from>
    <xdr:to>
      <xdr:col>85</xdr:col>
      <xdr:colOff>126364</xdr:colOff>
      <xdr:row>38</xdr:row>
      <xdr:rowOff>139700</xdr:rowOff>
    </xdr:to>
    <xdr:cxnSp macro="">
      <xdr:nvCxnSpPr>
        <xdr:cNvPr id="521" name="直線コネクタ 520"/>
        <xdr:cNvCxnSpPr/>
      </xdr:nvCxnSpPr>
      <xdr:spPr>
        <a:xfrm flipV="1">
          <a:off x="16317595" y="5154498"/>
          <a:ext cx="1269" cy="150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129125</xdr:rowOff>
    </xdr:from>
    <xdr:ext cx="534377" cy="259045"/>
    <xdr:sp macro="" textlink="">
      <xdr:nvSpPr>
        <xdr:cNvPr id="524" name="災害復旧事業費最大値テキスト"/>
        <xdr:cNvSpPr txBox="1"/>
      </xdr:nvSpPr>
      <xdr:spPr>
        <a:xfrm>
          <a:off x="16370300" y="492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10998</xdr:rowOff>
    </xdr:from>
    <xdr:to>
      <xdr:col>86</xdr:col>
      <xdr:colOff>25400</xdr:colOff>
      <xdr:row>30</xdr:row>
      <xdr:rowOff>10998</xdr:rowOff>
    </xdr:to>
    <xdr:cxnSp macro="">
      <xdr:nvCxnSpPr>
        <xdr:cNvPr id="525" name="直線コネクタ 524"/>
        <xdr:cNvCxnSpPr/>
      </xdr:nvCxnSpPr>
      <xdr:spPr>
        <a:xfrm>
          <a:off x="16230600" y="5154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132499</xdr:rowOff>
    </xdr:from>
    <xdr:to>
      <xdr:col>85</xdr:col>
      <xdr:colOff>127000</xdr:colOff>
      <xdr:row>38</xdr:row>
      <xdr:rowOff>13467</xdr:rowOff>
    </xdr:to>
    <xdr:cxnSp macro="">
      <xdr:nvCxnSpPr>
        <xdr:cNvPr id="526" name="直線コネクタ 525"/>
        <xdr:cNvCxnSpPr/>
      </xdr:nvCxnSpPr>
      <xdr:spPr>
        <a:xfrm flipV="1">
          <a:off x="15481300" y="6304699"/>
          <a:ext cx="838200" cy="22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9377</xdr:rowOff>
    </xdr:from>
    <xdr:ext cx="469744" cy="259045"/>
    <xdr:sp macro="" textlink="">
      <xdr:nvSpPr>
        <xdr:cNvPr id="527" name="災害復旧事業費平均値テキスト"/>
        <xdr:cNvSpPr txBox="1"/>
      </xdr:nvSpPr>
      <xdr:spPr>
        <a:xfrm>
          <a:off x="16370300" y="6524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30950</xdr:rowOff>
    </xdr:from>
    <xdr:to>
      <xdr:col>85</xdr:col>
      <xdr:colOff>177800</xdr:colOff>
      <xdr:row>38</xdr:row>
      <xdr:rowOff>132550</xdr:rowOff>
    </xdr:to>
    <xdr:sp macro="" textlink="">
      <xdr:nvSpPr>
        <xdr:cNvPr id="528" name="フローチャート: 判断 527"/>
        <xdr:cNvSpPr/>
      </xdr:nvSpPr>
      <xdr:spPr>
        <a:xfrm>
          <a:off x="16268700" y="654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13467</xdr:rowOff>
    </xdr:from>
    <xdr:to>
      <xdr:col>81</xdr:col>
      <xdr:colOff>50800</xdr:colOff>
      <xdr:row>38</xdr:row>
      <xdr:rowOff>80104</xdr:rowOff>
    </xdr:to>
    <xdr:cxnSp macro="">
      <xdr:nvCxnSpPr>
        <xdr:cNvPr id="529" name="直線コネクタ 528"/>
        <xdr:cNvCxnSpPr/>
      </xdr:nvCxnSpPr>
      <xdr:spPr>
        <a:xfrm flipV="1">
          <a:off x="14592300" y="6528567"/>
          <a:ext cx="889000" cy="6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31887</xdr:rowOff>
    </xdr:from>
    <xdr:to>
      <xdr:col>81</xdr:col>
      <xdr:colOff>101600</xdr:colOff>
      <xdr:row>38</xdr:row>
      <xdr:rowOff>133487</xdr:rowOff>
    </xdr:to>
    <xdr:sp macro="" textlink="">
      <xdr:nvSpPr>
        <xdr:cNvPr id="530" name="フローチャート: 判断 529"/>
        <xdr:cNvSpPr/>
      </xdr:nvSpPr>
      <xdr:spPr>
        <a:xfrm>
          <a:off x="154305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124614</xdr:rowOff>
    </xdr:from>
    <xdr:ext cx="469744" cy="259045"/>
    <xdr:sp macro="" textlink="">
      <xdr:nvSpPr>
        <xdr:cNvPr id="531" name="テキスト ボックス 530"/>
        <xdr:cNvSpPr txBox="1"/>
      </xdr:nvSpPr>
      <xdr:spPr>
        <a:xfrm>
          <a:off x="15246428" y="66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78549</xdr:rowOff>
    </xdr:from>
    <xdr:to>
      <xdr:col>76</xdr:col>
      <xdr:colOff>114300</xdr:colOff>
      <xdr:row>38</xdr:row>
      <xdr:rowOff>80104</xdr:rowOff>
    </xdr:to>
    <xdr:cxnSp macro="">
      <xdr:nvCxnSpPr>
        <xdr:cNvPr id="532" name="直線コネクタ 531"/>
        <xdr:cNvCxnSpPr/>
      </xdr:nvCxnSpPr>
      <xdr:spPr>
        <a:xfrm>
          <a:off x="13703300" y="6593649"/>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34127</xdr:rowOff>
    </xdr:from>
    <xdr:to>
      <xdr:col>76</xdr:col>
      <xdr:colOff>165100</xdr:colOff>
      <xdr:row>38</xdr:row>
      <xdr:rowOff>135727</xdr:rowOff>
    </xdr:to>
    <xdr:sp macro="" textlink="">
      <xdr:nvSpPr>
        <xdr:cNvPr id="533" name="フローチャート: 判断 532"/>
        <xdr:cNvSpPr/>
      </xdr:nvSpPr>
      <xdr:spPr>
        <a:xfrm>
          <a:off x="14541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126854</xdr:rowOff>
    </xdr:from>
    <xdr:ext cx="469744" cy="259045"/>
    <xdr:sp macro="" textlink="">
      <xdr:nvSpPr>
        <xdr:cNvPr id="534" name="テキスト ボックス 533"/>
        <xdr:cNvSpPr txBox="1"/>
      </xdr:nvSpPr>
      <xdr:spPr>
        <a:xfrm>
          <a:off x="14357428" y="664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78549</xdr:rowOff>
    </xdr:from>
    <xdr:to>
      <xdr:col>71</xdr:col>
      <xdr:colOff>177800</xdr:colOff>
      <xdr:row>38</xdr:row>
      <xdr:rowOff>100952</xdr:rowOff>
    </xdr:to>
    <xdr:cxnSp macro="">
      <xdr:nvCxnSpPr>
        <xdr:cNvPr id="535" name="直線コネクタ 534"/>
        <xdr:cNvCxnSpPr/>
      </xdr:nvCxnSpPr>
      <xdr:spPr>
        <a:xfrm flipV="1">
          <a:off x="12814300" y="6593649"/>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82248</xdr:rowOff>
    </xdr:from>
    <xdr:to>
      <xdr:col>72</xdr:col>
      <xdr:colOff>38100</xdr:colOff>
      <xdr:row>38</xdr:row>
      <xdr:rowOff>12398</xdr:rowOff>
    </xdr:to>
    <xdr:sp macro="" textlink="">
      <xdr:nvSpPr>
        <xdr:cNvPr id="536" name="フローチャート: 判断 535"/>
        <xdr:cNvSpPr/>
      </xdr:nvSpPr>
      <xdr:spPr>
        <a:xfrm>
          <a:off x="13652500" y="642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28925</xdr:rowOff>
    </xdr:from>
    <xdr:ext cx="469744" cy="259045"/>
    <xdr:sp macro="" textlink="">
      <xdr:nvSpPr>
        <xdr:cNvPr id="537" name="テキスト ボックス 536"/>
        <xdr:cNvSpPr txBox="1"/>
      </xdr:nvSpPr>
      <xdr:spPr>
        <a:xfrm>
          <a:off x="13468428" y="620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82979</xdr:rowOff>
    </xdr:from>
    <xdr:to>
      <xdr:col>67</xdr:col>
      <xdr:colOff>101600</xdr:colOff>
      <xdr:row>38</xdr:row>
      <xdr:rowOff>13129</xdr:rowOff>
    </xdr:to>
    <xdr:sp macro="" textlink="">
      <xdr:nvSpPr>
        <xdr:cNvPr id="538" name="フローチャート: 判断 537"/>
        <xdr:cNvSpPr/>
      </xdr:nvSpPr>
      <xdr:spPr>
        <a:xfrm>
          <a:off x="12763500" y="642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29656</xdr:rowOff>
    </xdr:from>
    <xdr:ext cx="469744" cy="259045"/>
    <xdr:sp macro="" textlink="">
      <xdr:nvSpPr>
        <xdr:cNvPr id="539" name="テキスト ボックス 538"/>
        <xdr:cNvSpPr txBox="1"/>
      </xdr:nvSpPr>
      <xdr:spPr>
        <a:xfrm>
          <a:off x="12579428" y="620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81699</xdr:rowOff>
    </xdr:from>
    <xdr:to>
      <xdr:col>85</xdr:col>
      <xdr:colOff>177800</xdr:colOff>
      <xdr:row>37</xdr:row>
      <xdr:rowOff>11849</xdr:rowOff>
    </xdr:to>
    <xdr:sp macro="" textlink="">
      <xdr:nvSpPr>
        <xdr:cNvPr id="545" name="楕円 544"/>
        <xdr:cNvSpPr/>
      </xdr:nvSpPr>
      <xdr:spPr>
        <a:xfrm>
          <a:off x="16268700" y="625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104576</xdr:rowOff>
    </xdr:from>
    <xdr:ext cx="534377" cy="259045"/>
    <xdr:sp macro="" textlink="">
      <xdr:nvSpPr>
        <xdr:cNvPr id="546" name="災害復旧事業費該当値テキスト"/>
        <xdr:cNvSpPr txBox="1"/>
      </xdr:nvSpPr>
      <xdr:spPr>
        <a:xfrm>
          <a:off x="16370300" y="610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134117</xdr:rowOff>
    </xdr:from>
    <xdr:to>
      <xdr:col>81</xdr:col>
      <xdr:colOff>101600</xdr:colOff>
      <xdr:row>38</xdr:row>
      <xdr:rowOff>64267</xdr:rowOff>
    </xdr:to>
    <xdr:sp macro="" textlink="">
      <xdr:nvSpPr>
        <xdr:cNvPr id="547" name="楕円 546"/>
        <xdr:cNvSpPr/>
      </xdr:nvSpPr>
      <xdr:spPr>
        <a:xfrm>
          <a:off x="15430500" y="647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80794</xdr:rowOff>
    </xdr:from>
    <xdr:ext cx="469744" cy="259045"/>
    <xdr:sp macro="" textlink="">
      <xdr:nvSpPr>
        <xdr:cNvPr id="548" name="テキスト ボックス 547"/>
        <xdr:cNvSpPr txBox="1"/>
      </xdr:nvSpPr>
      <xdr:spPr>
        <a:xfrm>
          <a:off x="15246428" y="6252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29304</xdr:rowOff>
    </xdr:from>
    <xdr:to>
      <xdr:col>76</xdr:col>
      <xdr:colOff>165100</xdr:colOff>
      <xdr:row>38</xdr:row>
      <xdr:rowOff>130904</xdr:rowOff>
    </xdr:to>
    <xdr:sp macro="" textlink="">
      <xdr:nvSpPr>
        <xdr:cNvPr id="549" name="楕円 548"/>
        <xdr:cNvSpPr/>
      </xdr:nvSpPr>
      <xdr:spPr>
        <a:xfrm>
          <a:off x="14541500" y="654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147431</xdr:rowOff>
    </xdr:from>
    <xdr:ext cx="469744" cy="259045"/>
    <xdr:sp macro="" textlink="">
      <xdr:nvSpPr>
        <xdr:cNvPr id="550" name="テキスト ボックス 549"/>
        <xdr:cNvSpPr txBox="1"/>
      </xdr:nvSpPr>
      <xdr:spPr>
        <a:xfrm>
          <a:off x="14357428" y="631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27749</xdr:rowOff>
    </xdr:from>
    <xdr:to>
      <xdr:col>72</xdr:col>
      <xdr:colOff>38100</xdr:colOff>
      <xdr:row>38</xdr:row>
      <xdr:rowOff>129349</xdr:rowOff>
    </xdr:to>
    <xdr:sp macro="" textlink="">
      <xdr:nvSpPr>
        <xdr:cNvPr id="551" name="楕円 550"/>
        <xdr:cNvSpPr/>
      </xdr:nvSpPr>
      <xdr:spPr>
        <a:xfrm>
          <a:off x="13652500" y="654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120476</xdr:rowOff>
    </xdr:from>
    <xdr:ext cx="469744" cy="259045"/>
    <xdr:sp macro="" textlink="">
      <xdr:nvSpPr>
        <xdr:cNvPr id="552" name="テキスト ボックス 551"/>
        <xdr:cNvSpPr txBox="1"/>
      </xdr:nvSpPr>
      <xdr:spPr>
        <a:xfrm>
          <a:off x="13468428" y="6635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50152</xdr:rowOff>
    </xdr:from>
    <xdr:to>
      <xdr:col>67</xdr:col>
      <xdr:colOff>101600</xdr:colOff>
      <xdr:row>38</xdr:row>
      <xdr:rowOff>151752</xdr:rowOff>
    </xdr:to>
    <xdr:sp macro="" textlink="">
      <xdr:nvSpPr>
        <xdr:cNvPr id="553" name="楕円 552"/>
        <xdr:cNvSpPr/>
      </xdr:nvSpPr>
      <xdr:spPr>
        <a:xfrm>
          <a:off x="12763500" y="65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142879</xdr:rowOff>
    </xdr:from>
    <xdr:ext cx="469744" cy="259045"/>
    <xdr:sp macro="" textlink="">
      <xdr:nvSpPr>
        <xdr:cNvPr id="554" name="テキスト ボックス 553"/>
        <xdr:cNvSpPr txBox="1"/>
      </xdr:nvSpPr>
      <xdr:spPr>
        <a:xfrm>
          <a:off x="12579428" y="665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84803</xdr:rowOff>
    </xdr:from>
    <xdr:to>
      <xdr:col>85</xdr:col>
      <xdr:colOff>126364</xdr:colOff>
      <xdr:row>78</xdr:row>
      <xdr:rowOff>87089</xdr:rowOff>
    </xdr:to>
    <xdr:cxnSp macro="">
      <xdr:nvCxnSpPr>
        <xdr:cNvPr id="629" name="直線コネクタ 628"/>
        <xdr:cNvCxnSpPr/>
      </xdr:nvCxnSpPr>
      <xdr:spPr>
        <a:xfrm flipV="1">
          <a:off x="16317595" y="11914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90916</xdr:rowOff>
    </xdr:from>
    <xdr:ext cx="534377" cy="259045"/>
    <xdr:sp macro="" textlink="">
      <xdr:nvSpPr>
        <xdr:cNvPr id="630" name="公債費最小値テキスト"/>
        <xdr:cNvSpPr txBox="1"/>
      </xdr:nvSpPr>
      <xdr:spPr>
        <a:xfrm>
          <a:off x="16370300" y="1346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87089</xdr:rowOff>
    </xdr:from>
    <xdr:to>
      <xdr:col>86</xdr:col>
      <xdr:colOff>25400</xdr:colOff>
      <xdr:row>78</xdr:row>
      <xdr:rowOff>87089</xdr:rowOff>
    </xdr:to>
    <xdr:cxnSp macro="">
      <xdr:nvCxnSpPr>
        <xdr:cNvPr id="631" name="直線コネクタ 630"/>
        <xdr:cNvCxnSpPr/>
      </xdr:nvCxnSpPr>
      <xdr:spPr>
        <a:xfrm>
          <a:off x="16230600" y="1346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31480</xdr:rowOff>
    </xdr:from>
    <xdr:ext cx="599010" cy="259045"/>
    <xdr:sp macro="" textlink="">
      <xdr:nvSpPr>
        <xdr:cNvPr id="632" name="公債費最大値テキスト"/>
        <xdr:cNvSpPr txBox="1"/>
      </xdr:nvSpPr>
      <xdr:spPr>
        <a:xfrm>
          <a:off x="16370300" y="116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84803</xdr:rowOff>
    </xdr:from>
    <xdr:to>
      <xdr:col>86</xdr:col>
      <xdr:colOff>25400</xdr:colOff>
      <xdr:row>69</xdr:row>
      <xdr:rowOff>84803</xdr:rowOff>
    </xdr:to>
    <xdr:cxnSp macro="">
      <xdr:nvCxnSpPr>
        <xdr:cNvPr id="633" name="直線コネクタ 632"/>
        <xdr:cNvCxnSpPr/>
      </xdr:nvCxnSpPr>
      <xdr:spPr>
        <a:xfrm>
          <a:off x="16230600" y="119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24665</xdr:rowOff>
    </xdr:from>
    <xdr:to>
      <xdr:col>85</xdr:col>
      <xdr:colOff>127000</xdr:colOff>
      <xdr:row>74</xdr:row>
      <xdr:rowOff>29384</xdr:rowOff>
    </xdr:to>
    <xdr:cxnSp macro="">
      <xdr:nvCxnSpPr>
        <xdr:cNvPr id="634" name="直線コネクタ 633"/>
        <xdr:cNvCxnSpPr/>
      </xdr:nvCxnSpPr>
      <xdr:spPr>
        <a:xfrm flipV="1">
          <a:off x="15481300" y="12711965"/>
          <a:ext cx="838200" cy="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155370</xdr:rowOff>
    </xdr:from>
    <xdr:ext cx="534377" cy="259045"/>
    <xdr:sp macro="" textlink="">
      <xdr:nvSpPr>
        <xdr:cNvPr id="635" name="公債費平均値テキスト"/>
        <xdr:cNvSpPr txBox="1"/>
      </xdr:nvSpPr>
      <xdr:spPr>
        <a:xfrm>
          <a:off x="16370300" y="12842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5493</xdr:rowOff>
    </xdr:from>
    <xdr:to>
      <xdr:col>85</xdr:col>
      <xdr:colOff>177800</xdr:colOff>
      <xdr:row>75</xdr:row>
      <xdr:rowOff>107093</xdr:rowOff>
    </xdr:to>
    <xdr:sp macro="" textlink="">
      <xdr:nvSpPr>
        <xdr:cNvPr id="636" name="フローチャート: 判断 635"/>
        <xdr:cNvSpPr/>
      </xdr:nvSpPr>
      <xdr:spPr>
        <a:xfrm>
          <a:off x="16268700" y="128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4956</xdr:rowOff>
    </xdr:from>
    <xdr:to>
      <xdr:col>81</xdr:col>
      <xdr:colOff>50800</xdr:colOff>
      <xdr:row>74</xdr:row>
      <xdr:rowOff>29384</xdr:rowOff>
    </xdr:to>
    <xdr:cxnSp macro="">
      <xdr:nvCxnSpPr>
        <xdr:cNvPr id="637" name="直線コネクタ 636"/>
        <xdr:cNvCxnSpPr/>
      </xdr:nvCxnSpPr>
      <xdr:spPr>
        <a:xfrm>
          <a:off x="14592300" y="12692256"/>
          <a:ext cx="889000" cy="2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28403</xdr:rowOff>
    </xdr:from>
    <xdr:to>
      <xdr:col>81</xdr:col>
      <xdr:colOff>101600</xdr:colOff>
      <xdr:row>75</xdr:row>
      <xdr:rowOff>130003</xdr:rowOff>
    </xdr:to>
    <xdr:sp macro="" textlink="">
      <xdr:nvSpPr>
        <xdr:cNvPr id="638" name="フローチャート: 判断 637"/>
        <xdr:cNvSpPr/>
      </xdr:nvSpPr>
      <xdr:spPr>
        <a:xfrm>
          <a:off x="154305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121130</xdr:rowOff>
    </xdr:from>
    <xdr:ext cx="534377" cy="259045"/>
    <xdr:sp macro="" textlink="">
      <xdr:nvSpPr>
        <xdr:cNvPr id="639" name="テキスト ボックス 638"/>
        <xdr:cNvSpPr txBox="1"/>
      </xdr:nvSpPr>
      <xdr:spPr>
        <a:xfrm>
          <a:off x="15214111" y="1297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146754</xdr:rowOff>
    </xdr:from>
    <xdr:to>
      <xdr:col>76</xdr:col>
      <xdr:colOff>114300</xdr:colOff>
      <xdr:row>74</xdr:row>
      <xdr:rowOff>4956</xdr:rowOff>
    </xdr:to>
    <xdr:cxnSp macro="">
      <xdr:nvCxnSpPr>
        <xdr:cNvPr id="640" name="直線コネクタ 639"/>
        <xdr:cNvCxnSpPr/>
      </xdr:nvCxnSpPr>
      <xdr:spPr>
        <a:xfrm>
          <a:off x="13703300" y="12662604"/>
          <a:ext cx="889000" cy="2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23880</xdr:rowOff>
    </xdr:from>
    <xdr:to>
      <xdr:col>76</xdr:col>
      <xdr:colOff>165100</xdr:colOff>
      <xdr:row>75</xdr:row>
      <xdr:rowOff>125480</xdr:rowOff>
    </xdr:to>
    <xdr:sp macro="" textlink="">
      <xdr:nvSpPr>
        <xdr:cNvPr id="641" name="フローチャート: 判断 640"/>
        <xdr:cNvSpPr/>
      </xdr:nvSpPr>
      <xdr:spPr>
        <a:xfrm>
          <a:off x="14541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116606</xdr:rowOff>
    </xdr:from>
    <xdr:ext cx="534377" cy="259045"/>
    <xdr:sp macro="" textlink="">
      <xdr:nvSpPr>
        <xdr:cNvPr id="642" name="テキスト ボックス 641"/>
        <xdr:cNvSpPr txBox="1"/>
      </xdr:nvSpPr>
      <xdr:spPr>
        <a:xfrm>
          <a:off x="14325111" y="1297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115925</xdr:rowOff>
    </xdr:from>
    <xdr:to>
      <xdr:col>71</xdr:col>
      <xdr:colOff>177800</xdr:colOff>
      <xdr:row>73</xdr:row>
      <xdr:rowOff>146754</xdr:rowOff>
    </xdr:to>
    <xdr:cxnSp macro="">
      <xdr:nvCxnSpPr>
        <xdr:cNvPr id="643" name="直線コネクタ 642"/>
        <xdr:cNvCxnSpPr/>
      </xdr:nvCxnSpPr>
      <xdr:spPr>
        <a:xfrm>
          <a:off x="12814300" y="12631775"/>
          <a:ext cx="889000" cy="3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9674</xdr:rowOff>
    </xdr:from>
    <xdr:to>
      <xdr:col>72</xdr:col>
      <xdr:colOff>38100</xdr:colOff>
      <xdr:row>74</xdr:row>
      <xdr:rowOff>111274</xdr:rowOff>
    </xdr:to>
    <xdr:sp macro="" textlink="">
      <xdr:nvSpPr>
        <xdr:cNvPr id="644" name="フローチャート: 判断 643"/>
        <xdr:cNvSpPr/>
      </xdr:nvSpPr>
      <xdr:spPr>
        <a:xfrm>
          <a:off x="13652500" y="1269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102401</xdr:rowOff>
    </xdr:from>
    <xdr:ext cx="534377" cy="259045"/>
    <xdr:sp macro="" textlink="">
      <xdr:nvSpPr>
        <xdr:cNvPr id="645" name="テキスト ボックス 644"/>
        <xdr:cNvSpPr txBox="1"/>
      </xdr:nvSpPr>
      <xdr:spPr>
        <a:xfrm>
          <a:off x="13436111" y="1278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14572</xdr:rowOff>
    </xdr:from>
    <xdr:to>
      <xdr:col>67</xdr:col>
      <xdr:colOff>101600</xdr:colOff>
      <xdr:row>74</xdr:row>
      <xdr:rowOff>116172</xdr:rowOff>
    </xdr:to>
    <xdr:sp macro="" textlink="">
      <xdr:nvSpPr>
        <xdr:cNvPr id="646" name="フローチャート: 判断 645"/>
        <xdr:cNvSpPr/>
      </xdr:nvSpPr>
      <xdr:spPr>
        <a:xfrm>
          <a:off x="12763500" y="1270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107299</xdr:rowOff>
    </xdr:from>
    <xdr:ext cx="534377" cy="259045"/>
    <xdr:sp macro="" textlink="">
      <xdr:nvSpPr>
        <xdr:cNvPr id="647" name="テキスト ボックス 646"/>
        <xdr:cNvSpPr txBox="1"/>
      </xdr:nvSpPr>
      <xdr:spPr>
        <a:xfrm>
          <a:off x="12547111" y="1279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145315</xdr:rowOff>
    </xdr:from>
    <xdr:to>
      <xdr:col>85</xdr:col>
      <xdr:colOff>177800</xdr:colOff>
      <xdr:row>74</xdr:row>
      <xdr:rowOff>75465</xdr:rowOff>
    </xdr:to>
    <xdr:sp macro="" textlink="">
      <xdr:nvSpPr>
        <xdr:cNvPr id="653" name="楕円 652"/>
        <xdr:cNvSpPr/>
      </xdr:nvSpPr>
      <xdr:spPr>
        <a:xfrm>
          <a:off x="16268700" y="1266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168192</xdr:rowOff>
    </xdr:from>
    <xdr:ext cx="534377" cy="259045"/>
    <xdr:sp macro="" textlink="">
      <xdr:nvSpPr>
        <xdr:cNvPr id="654" name="公債費該当値テキスト"/>
        <xdr:cNvSpPr txBox="1"/>
      </xdr:nvSpPr>
      <xdr:spPr>
        <a:xfrm>
          <a:off x="16370300" y="1251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150034</xdr:rowOff>
    </xdr:from>
    <xdr:to>
      <xdr:col>81</xdr:col>
      <xdr:colOff>101600</xdr:colOff>
      <xdr:row>74</xdr:row>
      <xdr:rowOff>80184</xdr:rowOff>
    </xdr:to>
    <xdr:sp macro="" textlink="">
      <xdr:nvSpPr>
        <xdr:cNvPr id="655" name="楕円 654"/>
        <xdr:cNvSpPr/>
      </xdr:nvSpPr>
      <xdr:spPr>
        <a:xfrm>
          <a:off x="15430500" y="1266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96711</xdr:rowOff>
    </xdr:from>
    <xdr:ext cx="534377" cy="259045"/>
    <xdr:sp macro="" textlink="">
      <xdr:nvSpPr>
        <xdr:cNvPr id="656" name="テキスト ボックス 655"/>
        <xdr:cNvSpPr txBox="1"/>
      </xdr:nvSpPr>
      <xdr:spPr>
        <a:xfrm>
          <a:off x="15214111" y="1244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125606</xdr:rowOff>
    </xdr:from>
    <xdr:to>
      <xdr:col>76</xdr:col>
      <xdr:colOff>165100</xdr:colOff>
      <xdr:row>74</xdr:row>
      <xdr:rowOff>55756</xdr:rowOff>
    </xdr:to>
    <xdr:sp macro="" textlink="">
      <xdr:nvSpPr>
        <xdr:cNvPr id="657" name="楕円 656"/>
        <xdr:cNvSpPr/>
      </xdr:nvSpPr>
      <xdr:spPr>
        <a:xfrm>
          <a:off x="14541500" y="1264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72283</xdr:rowOff>
    </xdr:from>
    <xdr:ext cx="534377" cy="259045"/>
    <xdr:sp macro="" textlink="">
      <xdr:nvSpPr>
        <xdr:cNvPr id="658" name="テキスト ボックス 657"/>
        <xdr:cNvSpPr txBox="1"/>
      </xdr:nvSpPr>
      <xdr:spPr>
        <a:xfrm>
          <a:off x="14325111" y="1241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95954</xdr:rowOff>
    </xdr:from>
    <xdr:to>
      <xdr:col>72</xdr:col>
      <xdr:colOff>38100</xdr:colOff>
      <xdr:row>74</xdr:row>
      <xdr:rowOff>26104</xdr:rowOff>
    </xdr:to>
    <xdr:sp macro="" textlink="">
      <xdr:nvSpPr>
        <xdr:cNvPr id="659" name="楕円 658"/>
        <xdr:cNvSpPr/>
      </xdr:nvSpPr>
      <xdr:spPr>
        <a:xfrm>
          <a:off x="13652500" y="1261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42631</xdr:rowOff>
    </xdr:from>
    <xdr:ext cx="534377" cy="259045"/>
    <xdr:sp macro="" textlink="">
      <xdr:nvSpPr>
        <xdr:cNvPr id="660" name="テキスト ボックス 659"/>
        <xdr:cNvSpPr txBox="1"/>
      </xdr:nvSpPr>
      <xdr:spPr>
        <a:xfrm>
          <a:off x="13436111" y="1238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65125</xdr:rowOff>
    </xdr:from>
    <xdr:to>
      <xdr:col>67</xdr:col>
      <xdr:colOff>101600</xdr:colOff>
      <xdr:row>73</xdr:row>
      <xdr:rowOff>166725</xdr:rowOff>
    </xdr:to>
    <xdr:sp macro="" textlink="">
      <xdr:nvSpPr>
        <xdr:cNvPr id="661" name="楕円 660"/>
        <xdr:cNvSpPr/>
      </xdr:nvSpPr>
      <xdr:spPr>
        <a:xfrm>
          <a:off x="12763500" y="1258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11802</xdr:rowOff>
    </xdr:from>
    <xdr:ext cx="534377" cy="259045"/>
    <xdr:sp macro="" textlink="">
      <xdr:nvSpPr>
        <xdr:cNvPr id="662" name="テキスト ボックス 661"/>
        <xdr:cNvSpPr txBox="1"/>
      </xdr:nvSpPr>
      <xdr:spPr>
        <a:xfrm>
          <a:off x="12547111" y="1235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79697</xdr:rowOff>
    </xdr:from>
    <xdr:to>
      <xdr:col>85</xdr:col>
      <xdr:colOff>126364</xdr:colOff>
      <xdr:row>98</xdr:row>
      <xdr:rowOff>127054</xdr:rowOff>
    </xdr:to>
    <xdr:cxnSp macro="">
      <xdr:nvCxnSpPr>
        <xdr:cNvPr id="684" name="直線コネクタ 683"/>
        <xdr:cNvCxnSpPr/>
      </xdr:nvCxnSpPr>
      <xdr:spPr>
        <a:xfrm flipV="1">
          <a:off x="16317595" y="15510197"/>
          <a:ext cx="1269" cy="141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130881</xdr:rowOff>
    </xdr:from>
    <xdr:ext cx="469744" cy="259045"/>
    <xdr:sp macro="" textlink="">
      <xdr:nvSpPr>
        <xdr:cNvPr id="685" name="積立金最小値テキスト"/>
        <xdr:cNvSpPr txBox="1"/>
      </xdr:nvSpPr>
      <xdr:spPr>
        <a:xfrm>
          <a:off x="16370300" y="1693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127054</xdr:rowOff>
    </xdr:from>
    <xdr:to>
      <xdr:col>86</xdr:col>
      <xdr:colOff>25400</xdr:colOff>
      <xdr:row>98</xdr:row>
      <xdr:rowOff>127054</xdr:rowOff>
    </xdr:to>
    <xdr:cxnSp macro="">
      <xdr:nvCxnSpPr>
        <xdr:cNvPr id="686" name="直線コネクタ 685"/>
        <xdr:cNvCxnSpPr/>
      </xdr:nvCxnSpPr>
      <xdr:spPr>
        <a:xfrm>
          <a:off x="16230600" y="1692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26374</xdr:rowOff>
    </xdr:from>
    <xdr:ext cx="599010" cy="259045"/>
    <xdr:sp macro="" textlink="">
      <xdr:nvSpPr>
        <xdr:cNvPr id="687" name="積立金最大値テキスト"/>
        <xdr:cNvSpPr txBox="1"/>
      </xdr:nvSpPr>
      <xdr:spPr>
        <a:xfrm>
          <a:off x="16370300" y="152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79697</xdr:rowOff>
    </xdr:from>
    <xdr:to>
      <xdr:col>86</xdr:col>
      <xdr:colOff>25400</xdr:colOff>
      <xdr:row>90</xdr:row>
      <xdr:rowOff>79697</xdr:rowOff>
    </xdr:to>
    <xdr:cxnSp macro="">
      <xdr:nvCxnSpPr>
        <xdr:cNvPr id="688" name="直線コネクタ 687"/>
        <xdr:cNvCxnSpPr/>
      </xdr:nvCxnSpPr>
      <xdr:spPr>
        <a:xfrm>
          <a:off x="16230600" y="1551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157631</xdr:rowOff>
    </xdr:from>
    <xdr:to>
      <xdr:col>85</xdr:col>
      <xdr:colOff>127000</xdr:colOff>
      <xdr:row>98</xdr:row>
      <xdr:rowOff>88475</xdr:rowOff>
    </xdr:to>
    <xdr:cxnSp macro="">
      <xdr:nvCxnSpPr>
        <xdr:cNvPr id="689" name="直線コネクタ 688"/>
        <xdr:cNvCxnSpPr/>
      </xdr:nvCxnSpPr>
      <xdr:spPr>
        <a:xfrm flipV="1">
          <a:off x="15481300" y="16788281"/>
          <a:ext cx="838200" cy="10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62382</xdr:rowOff>
    </xdr:from>
    <xdr:ext cx="534377" cy="259045"/>
    <xdr:sp macro="" textlink="">
      <xdr:nvSpPr>
        <xdr:cNvPr id="690" name="積立金平均値テキスト"/>
        <xdr:cNvSpPr txBox="1"/>
      </xdr:nvSpPr>
      <xdr:spPr>
        <a:xfrm>
          <a:off x="16370300" y="16521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39505</xdr:rowOff>
    </xdr:from>
    <xdr:to>
      <xdr:col>85</xdr:col>
      <xdr:colOff>177800</xdr:colOff>
      <xdr:row>97</xdr:row>
      <xdr:rowOff>141105</xdr:rowOff>
    </xdr:to>
    <xdr:sp macro="" textlink="">
      <xdr:nvSpPr>
        <xdr:cNvPr id="691" name="フローチャート: 判断 690"/>
        <xdr:cNvSpPr/>
      </xdr:nvSpPr>
      <xdr:spPr>
        <a:xfrm>
          <a:off x="16268700" y="1667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73982</xdr:rowOff>
    </xdr:from>
    <xdr:to>
      <xdr:col>81</xdr:col>
      <xdr:colOff>50800</xdr:colOff>
      <xdr:row>98</xdr:row>
      <xdr:rowOff>88475</xdr:rowOff>
    </xdr:to>
    <xdr:cxnSp macro="">
      <xdr:nvCxnSpPr>
        <xdr:cNvPr id="692" name="直線コネクタ 691"/>
        <xdr:cNvCxnSpPr/>
      </xdr:nvCxnSpPr>
      <xdr:spPr>
        <a:xfrm>
          <a:off x="14592300" y="16876082"/>
          <a:ext cx="889000" cy="1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27251</xdr:rowOff>
    </xdr:from>
    <xdr:to>
      <xdr:col>81</xdr:col>
      <xdr:colOff>101600</xdr:colOff>
      <xdr:row>97</xdr:row>
      <xdr:rowOff>128851</xdr:rowOff>
    </xdr:to>
    <xdr:sp macro="" textlink="">
      <xdr:nvSpPr>
        <xdr:cNvPr id="693" name="フローチャート: 判断 692"/>
        <xdr:cNvSpPr/>
      </xdr:nvSpPr>
      <xdr:spPr>
        <a:xfrm>
          <a:off x="15430500" y="1665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145378</xdr:rowOff>
    </xdr:from>
    <xdr:ext cx="534377" cy="259045"/>
    <xdr:sp macro="" textlink="">
      <xdr:nvSpPr>
        <xdr:cNvPr id="694" name="テキスト ボックス 693"/>
        <xdr:cNvSpPr txBox="1"/>
      </xdr:nvSpPr>
      <xdr:spPr>
        <a:xfrm>
          <a:off x="15214111" y="1643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73982</xdr:rowOff>
    </xdr:from>
    <xdr:to>
      <xdr:col>76</xdr:col>
      <xdr:colOff>114300</xdr:colOff>
      <xdr:row>98</xdr:row>
      <xdr:rowOff>96340</xdr:rowOff>
    </xdr:to>
    <xdr:cxnSp macro="">
      <xdr:nvCxnSpPr>
        <xdr:cNvPr id="695" name="直線コネクタ 694"/>
        <xdr:cNvCxnSpPr/>
      </xdr:nvCxnSpPr>
      <xdr:spPr>
        <a:xfrm flipV="1">
          <a:off x="13703300" y="16876082"/>
          <a:ext cx="889000" cy="2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18903</xdr:rowOff>
    </xdr:from>
    <xdr:to>
      <xdr:col>76</xdr:col>
      <xdr:colOff>165100</xdr:colOff>
      <xdr:row>97</xdr:row>
      <xdr:rowOff>120503</xdr:rowOff>
    </xdr:to>
    <xdr:sp macro="" textlink="">
      <xdr:nvSpPr>
        <xdr:cNvPr id="696" name="フローチャート: 判断 695"/>
        <xdr:cNvSpPr/>
      </xdr:nvSpPr>
      <xdr:spPr>
        <a:xfrm>
          <a:off x="14541500" y="1664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137030</xdr:rowOff>
    </xdr:from>
    <xdr:ext cx="534377" cy="259045"/>
    <xdr:sp macro="" textlink="">
      <xdr:nvSpPr>
        <xdr:cNvPr id="697" name="テキスト ボックス 696"/>
        <xdr:cNvSpPr txBox="1"/>
      </xdr:nvSpPr>
      <xdr:spPr>
        <a:xfrm>
          <a:off x="14325111" y="1642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96340</xdr:rowOff>
    </xdr:from>
    <xdr:to>
      <xdr:col>71</xdr:col>
      <xdr:colOff>177800</xdr:colOff>
      <xdr:row>98</xdr:row>
      <xdr:rowOff>106598</xdr:rowOff>
    </xdr:to>
    <xdr:cxnSp macro="">
      <xdr:nvCxnSpPr>
        <xdr:cNvPr id="698" name="直線コネクタ 697"/>
        <xdr:cNvCxnSpPr/>
      </xdr:nvCxnSpPr>
      <xdr:spPr>
        <a:xfrm flipV="1">
          <a:off x="12814300" y="16898440"/>
          <a:ext cx="889000" cy="10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115646</xdr:rowOff>
    </xdr:from>
    <xdr:to>
      <xdr:col>72</xdr:col>
      <xdr:colOff>38100</xdr:colOff>
      <xdr:row>98</xdr:row>
      <xdr:rowOff>45796</xdr:rowOff>
    </xdr:to>
    <xdr:sp macro="" textlink="">
      <xdr:nvSpPr>
        <xdr:cNvPr id="699" name="フローチャート: 判断 698"/>
        <xdr:cNvSpPr/>
      </xdr:nvSpPr>
      <xdr:spPr>
        <a:xfrm>
          <a:off x="13652500" y="1674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62323</xdr:rowOff>
    </xdr:from>
    <xdr:ext cx="534377" cy="259045"/>
    <xdr:sp macro="" textlink="">
      <xdr:nvSpPr>
        <xdr:cNvPr id="700" name="テキスト ボックス 699"/>
        <xdr:cNvSpPr txBox="1"/>
      </xdr:nvSpPr>
      <xdr:spPr>
        <a:xfrm>
          <a:off x="13436111" y="1652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127405</xdr:rowOff>
    </xdr:from>
    <xdr:to>
      <xdr:col>67</xdr:col>
      <xdr:colOff>101600</xdr:colOff>
      <xdr:row>98</xdr:row>
      <xdr:rowOff>57555</xdr:rowOff>
    </xdr:to>
    <xdr:sp macro="" textlink="">
      <xdr:nvSpPr>
        <xdr:cNvPr id="701" name="フローチャート: 判断 700"/>
        <xdr:cNvSpPr/>
      </xdr:nvSpPr>
      <xdr:spPr>
        <a:xfrm>
          <a:off x="12763500" y="167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74082</xdr:rowOff>
    </xdr:from>
    <xdr:ext cx="534377" cy="259045"/>
    <xdr:sp macro="" textlink="">
      <xdr:nvSpPr>
        <xdr:cNvPr id="702" name="テキスト ボックス 701"/>
        <xdr:cNvSpPr txBox="1"/>
      </xdr:nvSpPr>
      <xdr:spPr>
        <a:xfrm>
          <a:off x="12547111" y="165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106831</xdr:rowOff>
    </xdr:from>
    <xdr:to>
      <xdr:col>85</xdr:col>
      <xdr:colOff>177800</xdr:colOff>
      <xdr:row>98</xdr:row>
      <xdr:rowOff>36981</xdr:rowOff>
    </xdr:to>
    <xdr:sp macro="" textlink="">
      <xdr:nvSpPr>
        <xdr:cNvPr id="708" name="楕円 707"/>
        <xdr:cNvSpPr/>
      </xdr:nvSpPr>
      <xdr:spPr>
        <a:xfrm>
          <a:off x="16268700" y="1673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85258</xdr:rowOff>
    </xdr:from>
    <xdr:ext cx="534377" cy="259045"/>
    <xdr:sp macro="" textlink="">
      <xdr:nvSpPr>
        <xdr:cNvPr id="709" name="積立金該当値テキスト"/>
        <xdr:cNvSpPr txBox="1"/>
      </xdr:nvSpPr>
      <xdr:spPr>
        <a:xfrm>
          <a:off x="16370300" y="1671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37675</xdr:rowOff>
    </xdr:from>
    <xdr:to>
      <xdr:col>81</xdr:col>
      <xdr:colOff>101600</xdr:colOff>
      <xdr:row>98</xdr:row>
      <xdr:rowOff>139275</xdr:rowOff>
    </xdr:to>
    <xdr:sp macro="" textlink="">
      <xdr:nvSpPr>
        <xdr:cNvPr id="710" name="楕円 709"/>
        <xdr:cNvSpPr/>
      </xdr:nvSpPr>
      <xdr:spPr>
        <a:xfrm>
          <a:off x="15430500" y="1683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130402</xdr:rowOff>
    </xdr:from>
    <xdr:ext cx="469744" cy="259045"/>
    <xdr:sp macro="" textlink="">
      <xdr:nvSpPr>
        <xdr:cNvPr id="711" name="テキスト ボックス 710"/>
        <xdr:cNvSpPr txBox="1"/>
      </xdr:nvSpPr>
      <xdr:spPr>
        <a:xfrm>
          <a:off x="15246428" y="1693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23182</xdr:rowOff>
    </xdr:from>
    <xdr:to>
      <xdr:col>76</xdr:col>
      <xdr:colOff>165100</xdr:colOff>
      <xdr:row>98</xdr:row>
      <xdr:rowOff>124782</xdr:rowOff>
    </xdr:to>
    <xdr:sp macro="" textlink="">
      <xdr:nvSpPr>
        <xdr:cNvPr id="712" name="楕円 711"/>
        <xdr:cNvSpPr/>
      </xdr:nvSpPr>
      <xdr:spPr>
        <a:xfrm>
          <a:off x="14541500" y="1682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115909</xdr:rowOff>
    </xdr:from>
    <xdr:ext cx="469744" cy="259045"/>
    <xdr:sp macro="" textlink="">
      <xdr:nvSpPr>
        <xdr:cNvPr id="713" name="テキスト ボックス 712"/>
        <xdr:cNvSpPr txBox="1"/>
      </xdr:nvSpPr>
      <xdr:spPr>
        <a:xfrm>
          <a:off x="14357428" y="16918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45540</xdr:rowOff>
    </xdr:from>
    <xdr:to>
      <xdr:col>72</xdr:col>
      <xdr:colOff>38100</xdr:colOff>
      <xdr:row>98</xdr:row>
      <xdr:rowOff>147140</xdr:rowOff>
    </xdr:to>
    <xdr:sp macro="" textlink="">
      <xdr:nvSpPr>
        <xdr:cNvPr id="714" name="楕円 713"/>
        <xdr:cNvSpPr/>
      </xdr:nvSpPr>
      <xdr:spPr>
        <a:xfrm>
          <a:off x="13652500" y="1684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138267</xdr:rowOff>
    </xdr:from>
    <xdr:ext cx="469744" cy="259045"/>
    <xdr:sp macro="" textlink="">
      <xdr:nvSpPr>
        <xdr:cNvPr id="715" name="テキスト ボックス 714"/>
        <xdr:cNvSpPr txBox="1"/>
      </xdr:nvSpPr>
      <xdr:spPr>
        <a:xfrm>
          <a:off x="13468428" y="1694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55798</xdr:rowOff>
    </xdr:from>
    <xdr:to>
      <xdr:col>67</xdr:col>
      <xdr:colOff>101600</xdr:colOff>
      <xdr:row>98</xdr:row>
      <xdr:rowOff>157398</xdr:rowOff>
    </xdr:to>
    <xdr:sp macro="" textlink="">
      <xdr:nvSpPr>
        <xdr:cNvPr id="716" name="楕円 715"/>
        <xdr:cNvSpPr/>
      </xdr:nvSpPr>
      <xdr:spPr>
        <a:xfrm>
          <a:off x="12763500" y="1685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148525</xdr:rowOff>
    </xdr:from>
    <xdr:ext cx="469744" cy="259045"/>
    <xdr:sp macro="" textlink="">
      <xdr:nvSpPr>
        <xdr:cNvPr id="717" name="テキスト ボックス 716"/>
        <xdr:cNvSpPr txBox="1"/>
      </xdr:nvSpPr>
      <xdr:spPr>
        <a:xfrm>
          <a:off x="12579428" y="169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70754</xdr:rowOff>
    </xdr:from>
    <xdr:to>
      <xdr:col>116</xdr:col>
      <xdr:colOff>62864</xdr:colOff>
      <xdr:row>38</xdr:row>
      <xdr:rowOff>139700</xdr:rowOff>
    </xdr:to>
    <xdr:cxnSp macro="">
      <xdr:nvCxnSpPr>
        <xdr:cNvPr id="739" name="直線コネクタ 738"/>
        <xdr:cNvCxnSpPr/>
      </xdr:nvCxnSpPr>
      <xdr:spPr>
        <a:xfrm flipV="1">
          <a:off x="22159595" y="5557154"/>
          <a:ext cx="1269" cy="109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17431</xdr:rowOff>
    </xdr:from>
    <xdr:ext cx="534377" cy="259045"/>
    <xdr:sp macro="" textlink="">
      <xdr:nvSpPr>
        <xdr:cNvPr id="742" name="投資及び出資金最大値テキスト"/>
        <xdr:cNvSpPr txBox="1"/>
      </xdr:nvSpPr>
      <xdr:spPr>
        <a:xfrm>
          <a:off x="22212300" y="53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70754</xdr:rowOff>
    </xdr:from>
    <xdr:to>
      <xdr:col>116</xdr:col>
      <xdr:colOff>152400</xdr:colOff>
      <xdr:row>32</xdr:row>
      <xdr:rowOff>70754</xdr:rowOff>
    </xdr:to>
    <xdr:cxnSp macro="">
      <xdr:nvCxnSpPr>
        <xdr:cNvPr id="743" name="直線コネクタ 742"/>
        <xdr:cNvCxnSpPr/>
      </xdr:nvCxnSpPr>
      <xdr:spPr>
        <a:xfrm>
          <a:off x="22072600" y="555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86756</xdr:rowOff>
    </xdr:from>
    <xdr:to>
      <xdr:col>116</xdr:col>
      <xdr:colOff>63500</xdr:colOff>
      <xdr:row>37</xdr:row>
      <xdr:rowOff>131425</xdr:rowOff>
    </xdr:to>
    <xdr:cxnSp macro="">
      <xdr:nvCxnSpPr>
        <xdr:cNvPr id="744" name="直線コネクタ 743"/>
        <xdr:cNvCxnSpPr/>
      </xdr:nvCxnSpPr>
      <xdr:spPr>
        <a:xfrm flipV="1">
          <a:off x="21323300" y="6430406"/>
          <a:ext cx="838200" cy="4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77294</xdr:rowOff>
    </xdr:from>
    <xdr:ext cx="469744" cy="259045"/>
    <xdr:sp macro="" textlink="">
      <xdr:nvSpPr>
        <xdr:cNvPr id="745" name="投資及び出資金平均値テキスト"/>
        <xdr:cNvSpPr txBox="1"/>
      </xdr:nvSpPr>
      <xdr:spPr>
        <a:xfrm>
          <a:off x="22212300" y="6420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98867</xdr:rowOff>
    </xdr:from>
    <xdr:to>
      <xdr:col>116</xdr:col>
      <xdr:colOff>114300</xdr:colOff>
      <xdr:row>38</xdr:row>
      <xdr:rowOff>29017</xdr:rowOff>
    </xdr:to>
    <xdr:sp macro="" textlink="">
      <xdr:nvSpPr>
        <xdr:cNvPr id="746" name="フローチャート: 判断 745"/>
        <xdr:cNvSpPr/>
      </xdr:nvSpPr>
      <xdr:spPr>
        <a:xfrm>
          <a:off x="22110700" y="644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131425</xdr:rowOff>
    </xdr:from>
    <xdr:to>
      <xdr:col>111</xdr:col>
      <xdr:colOff>177800</xdr:colOff>
      <xdr:row>38</xdr:row>
      <xdr:rowOff>12873</xdr:rowOff>
    </xdr:to>
    <xdr:cxnSp macro="">
      <xdr:nvCxnSpPr>
        <xdr:cNvPr id="747" name="直線コネクタ 746"/>
        <xdr:cNvCxnSpPr/>
      </xdr:nvCxnSpPr>
      <xdr:spPr>
        <a:xfrm flipV="1">
          <a:off x="20434300" y="6475075"/>
          <a:ext cx="889000" cy="5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100879</xdr:rowOff>
    </xdr:from>
    <xdr:to>
      <xdr:col>112</xdr:col>
      <xdr:colOff>38100</xdr:colOff>
      <xdr:row>38</xdr:row>
      <xdr:rowOff>31029</xdr:rowOff>
    </xdr:to>
    <xdr:sp macro="" textlink="">
      <xdr:nvSpPr>
        <xdr:cNvPr id="748" name="フローチャート: 判断 747"/>
        <xdr:cNvSpPr/>
      </xdr:nvSpPr>
      <xdr:spPr>
        <a:xfrm>
          <a:off x="21272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22155</xdr:rowOff>
    </xdr:from>
    <xdr:ext cx="469744" cy="259045"/>
    <xdr:sp macro="" textlink="">
      <xdr:nvSpPr>
        <xdr:cNvPr id="749" name="テキスト ボックス 748"/>
        <xdr:cNvSpPr txBox="1"/>
      </xdr:nvSpPr>
      <xdr:spPr>
        <a:xfrm>
          <a:off x="21088428" y="653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12873</xdr:rowOff>
    </xdr:from>
    <xdr:to>
      <xdr:col>107</xdr:col>
      <xdr:colOff>50800</xdr:colOff>
      <xdr:row>38</xdr:row>
      <xdr:rowOff>66228</xdr:rowOff>
    </xdr:to>
    <xdr:cxnSp macro="">
      <xdr:nvCxnSpPr>
        <xdr:cNvPr id="750" name="直線コネクタ 749"/>
        <xdr:cNvCxnSpPr/>
      </xdr:nvCxnSpPr>
      <xdr:spPr>
        <a:xfrm flipV="1">
          <a:off x="19545300" y="6527973"/>
          <a:ext cx="889000" cy="5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97221</xdr:rowOff>
    </xdr:from>
    <xdr:to>
      <xdr:col>107</xdr:col>
      <xdr:colOff>101600</xdr:colOff>
      <xdr:row>38</xdr:row>
      <xdr:rowOff>27371</xdr:rowOff>
    </xdr:to>
    <xdr:sp macro="" textlink="">
      <xdr:nvSpPr>
        <xdr:cNvPr id="751" name="フローチャート: 判断 750"/>
        <xdr:cNvSpPr/>
      </xdr:nvSpPr>
      <xdr:spPr>
        <a:xfrm>
          <a:off x="20383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43898</xdr:rowOff>
    </xdr:from>
    <xdr:ext cx="469744" cy="259045"/>
    <xdr:sp macro="" textlink="">
      <xdr:nvSpPr>
        <xdr:cNvPr id="752" name="テキスト ボックス 751"/>
        <xdr:cNvSpPr txBox="1"/>
      </xdr:nvSpPr>
      <xdr:spPr>
        <a:xfrm>
          <a:off x="20199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66228</xdr:rowOff>
    </xdr:from>
    <xdr:to>
      <xdr:col>102</xdr:col>
      <xdr:colOff>114300</xdr:colOff>
      <xdr:row>38</xdr:row>
      <xdr:rowOff>67554</xdr:rowOff>
    </xdr:to>
    <xdr:cxnSp macro="">
      <xdr:nvCxnSpPr>
        <xdr:cNvPr id="753" name="直線コネクタ 752"/>
        <xdr:cNvCxnSpPr/>
      </xdr:nvCxnSpPr>
      <xdr:spPr>
        <a:xfrm flipV="1">
          <a:off x="18656300" y="6581328"/>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76738</xdr:rowOff>
    </xdr:from>
    <xdr:to>
      <xdr:col>102</xdr:col>
      <xdr:colOff>165100</xdr:colOff>
      <xdr:row>38</xdr:row>
      <xdr:rowOff>6888</xdr:rowOff>
    </xdr:to>
    <xdr:sp macro="" textlink="">
      <xdr:nvSpPr>
        <xdr:cNvPr id="754" name="フローチャート: 判断 753"/>
        <xdr:cNvSpPr/>
      </xdr:nvSpPr>
      <xdr:spPr>
        <a:xfrm>
          <a:off x="194945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23415</xdr:rowOff>
    </xdr:from>
    <xdr:ext cx="469744" cy="259045"/>
    <xdr:sp macro="" textlink="">
      <xdr:nvSpPr>
        <xdr:cNvPr id="755" name="テキスト ボックス 754"/>
        <xdr:cNvSpPr txBox="1"/>
      </xdr:nvSpPr>
      <xdr:spPr>
        <a:xfrm>
          <a:off x="19310428" y="619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151765</xdr:rowOff>
    </xdr:from>
    <xdr:to>
      <xdr:col>98</xdr:col>
      <xdr:colOff>38100</xdr:colOff>
      <xdr:row>38</xdr:row>
      <xdr:rowOff>81915</xdr:rowOff>
    </xdr:to>
    <xdr:sp macro="" textlink="">
      <xdr:nvSpPr>
        <xdr:cNvPr id="756" name="フローチャート: 判断 755"/>
        <xdr:cNvSpPr/>
      </xdr:nvSpPr>
      <xdr:spPr>
        <a:xfrm>
          <a:off x="18605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98442</xdr:rowOff>
    </xdr:from>
    <xdr:ext cx="469744" cy="259045"/>
    <xdr:sp macro="" textlink="">
      <xdr:nvSpPr>
        <xdr:cNvPr id="757" name="テキスト ボックス 756"/>
        <xdr:cNvSpPr txBox="1"/>
      </xdr:nvSpPr>
      <xdr:spPr>
        <a:xfrm>
          <a:off x="18421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35956</xdr:rowOff>
    </xdr:from>
    <xdr:to>
      <xdr:col>116</xdr:col>
      <xdr:colOff>114300</xdr:colOff>
      <xdr:row>37</xdr:row>
      <xdr:rowOff>137556</xdr:rowOff>
    </xdr:to>
    <xdr:sp macro="" textlink="">
      <xdr:nvSpPr>
        <xdr:cNvPr id="763" name="楕円 762"/>
        <xdr:cNvSpPr/>
      </xdr:nvSpPr>
      <xdr:spPr>
        <a:xfrm>
          <a:off x="22110700" y="637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58833</xdr:rowOff>
    </xdr:from>
    <xdr:ext cx="469744" cy="259045"/>
    <xdr:sp macro="" textlink="">
      <xdr:nvSpPr>
        <xdr:cNvPr id="764" name="投資及び出資金該当値テキスト"/>
        <xdr:cNvSpPr txBox="1"/>
      </xdr:nvSpPr>
      <xdr:spPr>
        <a:xfrm>
          <a:off x="22212300" y="6231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80625</xdr:rowOff>
    </xdr:from>
    <xdr:to>
      <xdr:col>112</xdr:col>
      <xdr:colOff>38100</xdr:colOff>
      <xdr:row>38</xdr:row>
      <xdr:rowOff>10775</xdr:rowOff>
    </xdr:to>
    <xdr:sp macro="" textlink="">
      <xdr:nvSpPr>
        <xdr:cNvPr id="765" name="楕円 764"/>
        <xdr:cNvSpPr/>
      </xdr:nvSpPr>
      <xdr:spPr>
        <a:xfrm>
          <a:off x="21272500" y="642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27302</xdr:rowOff>
    </xdr:from>
    <xdr:ext cx="469744" cy="259045"/>
    <xdr:sp macro="" textlink="">
      <xdr:nvSpPr>
        <xdr:cNvPr id="766" name="テキスト ボックス 765"/>
        <xdr:cNvSpPr txBox="1"/>
      </xdr:nvSpPr>
      <xdr:spPr>
        <a:xfrm>
          <a:off x="21088428" y="619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133523</xdr:rowOff>
    </xdr:from>
    <xdr:to>
      <xdr:col>107</xdr:col>
      <xdr:colOff>101600</xdr:colOff>
      <xdr:row>38</xdr:row>
      <xdr:rowOff>63673</xdr:rowOff>
    </xdr:to>
    <xdr:sp macro="" textlink="">
      <xdr:nvSpPr>
        <xdr:cNvPr id="767" name="楕円 766"/>
        <xdr:cNvSpPr/>
      </xdr:nvSpPr>
      <xdr:spPr>
        <a:xfrm>
          <a:off x="20383500" y="647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54800</xdr:rowOff>
    </xdr:from>
    <xdr:ext cx="469744" cy="259045"/>
    <xdr:sp macro="" textlink="">
      <xdr:nvSpPr>
        <xdr:cNvPr id="768" name="テキスト ボックス 767"/>
        <xdr:cNvSpPr txBox="1"/>
      </xdr:nvSpPr>
      <xdr:spPr>
        <a:xfrm>
          <a:off x="20199428" y="656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15428</xdr:rowOff>
    </xdr:from>
    <xdr:to>
      <xdr:col>102</xdr:col>
      <xdr:colOff>165100</xdr:colOff>
      <xdr:row>38</xdr:row>
      <xdr:rowOff>117028</xdr:rowOff>
    </xdr:to>
    <xdr:sp macro="" textlink="">
      <xdr:nvSpPr>
        <xdr:cNvPr id="769" name="楕円 768"/>
        <xdr:cNvSpPr/>
      </xdr:nvSpPr>
      <xdr:spPr>
        <a:xfrm>
          <a:off x="19494500" y="653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108155</xdr:rowOff>
    </xdr:from>
    <xdr:ext cx="469744" cy="259045"/>
    <xdr:sp macro="" textlink="">
      <xdr:nvSpPr>
        <xdr:cNvPr id="770" name="テキスト ボックス 769"/>
        <xdr:cNvSpPr txBox="1"/>
      </xdr:nvSpPr>
      <xdr:spPr>
        <a:xfrm>
          <a:off x="19310428" y="662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16754</xdr:rowOff>
    </xdr:from>
    <xdr:to>
      <xdr:col>98</xdr:col>
      <xdr:colOff>38100</xdr:colOff>
      <xdr:row>38</xdr:row>
      <xdr:rowOff>118354</xdr:rowOff>
    </xdr:to>
    <xdr:sp macro="" textlink="">
      <xdr:nvSpPr>
        <xdr:cNvPr id="771" name="楕円 770"/>
        <xdr:cNvSpPr/>
      </xdr:nvSpPr>
      <xdr:spPr>
        <a:xfrm>
          <a:off x="18605500" y="653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109481</xdr:rowOff>
    </xdr:from>
    <xdr:ext cx="469744" cy="259045"/>
    <xdr:sp macro="" textlink="">
      <xdr:nvSpPr>
        <xdr:cNvPr id="772" name="テキスト ボックス 771"/>
        <xdr:cNvSpPr txBox="1"/>
      </xdr:nvSpPr>
      <xdr:spPr>
        <a:xfrm>
          <a:off x="18421428" y="6624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134328</xdr:rowOff>
    </xdr:from>
    <xdr:to>
      <xdr:col>116</xdr:col>
      <xdr:colOff>62864</xdr:colOff>
      <xdr:row>59</xdr:row>
      <xdr:rowOff>44450</xdr:rowOff>
    </xdr:to>
    <xdr:cxnSp macro="">
      <xdr:nvCxnSpPr>
        <xdr:cNvPr id="796" name="直線コネクタ 795"/>
        <xdr:cNvCxnSpPr/>
      </xdr:nvCxnSpPr>
      <xdr:spPr>
        <a:xfrm flipV="1">
          <a:off x="22159595" y="8878278"/>
          <a:ext cx="1269" cy="1281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81005</xdr:rowOff>
    </xdr:from>
    <xdr:ext cx="534377" cy="259045"/>
    <xdr:sp macro="" textlink="">
      <xdr:nvSpPr>
        <xdr:cNvPr id="799" name="貸付金最大値テキスト"/>
        <xdr:cNvSpPr txBox="1"/>
      </xdr:nvSpPr>
      <xdr:spPr>
        <a:xfrm>
          <a:off x="22212300" y="865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134328</xdr:rowOff>
    </xdr:from>
    <xdr:to>
      <xdr:col>116</xdr:col>
      <xdr:colOff>152400</xdr:colOff>
      <xdr:row>51</xdr:row>
      <xdr:rowOff>134328</xdr:rowOff>
    </xdr:to>
    <xdr:cxnSp macro="">
      <xdr:nvCxnSpPr>
        <xdr:cNvPr id="800" name="直線コネクタ 799"/>
        <xdr:cNvCxnSpPr/>
      </xdr:nvCxnSpPr>
      <xdr:spPr>
        <a:xfrm>
          <a:off x="22072600" y="887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27305</xdr:rowOff>
    </xdr:from>
    <xdr:to>
      <xdr:col>116</xdr:col>
      <xdr:colOff>63500</xdr:colOff>
      <xdr:row>59</xdr:row>
      <xdr:rowOff>29781</xdr:rowOff>
    </xdr:to>
    <xdr:cxnSp macro="">
      <xdr:nvCxnSpPr>
        <xdr:cNvPr id="801" name="直線コネクタ 800"/>
        <xdr:cNvCxnSpPr/>
      </xdr:nvCxnSpPr>
      <xdr:spPr>
        <a:xfrm flipV="1">
          <a:off x="21323300" y="10142855"/>
          <a:ext cx="8382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16832</xdr:rowOff>
    </xdr:from>
    <xdr:ext cx="469744" cy="259045"/>
    <xdr:sp macro="" textlink="">
      <xdr:nvSpPr>
        <xdr:cNvPr id="802" name="貸付金平均値テキスト"/>
        <xdr:cNvSpPr txBox="1"/>
      </xdr:nvSpPr>
      <xdr:spPr>
        <a:xfrm>
          <a:off x="22212300" y="9789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165405</xdr:rowOff>
    </xdr:from>
    <xdr:to>
      <xdr:col>116</xdr:col>
      <xdr:colOff>114300</xdr:colOff>
      <xdr:row>58</xdr:row>
      <xdr:rowOff>95555</xdr:rowOff>
    </xdr:to>
    <xdr:sp macro="" textlink="">
      <xdr:nvSpPr>
        <xdr:cNvPr id="803" name="フローチャート: 判断 802"/>
        <xdr:cNvSpPr/>
      </xdr:nvSpPr>
      <xdr:spPr>
        <a:xfrm>
          <a:off x="22110700" y="993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27495</xdr:rowOff>
    </xdr:from>
    <xdr:to>
      <xdr:col>111</xdr:col>
      <xdr:colOff>177800</xdr:colOff>
      <xdr:row>59</xdr:row>
      <xdr:rowOff>29781</xdr:rowOff>
    </xdr:to>
    <xdr:cxnSp macro="">
      <xdr:nvCxnSpPr>
        <xdr:cNvPr id="804" name="直線コネクタ 803"/>
        <xdr:cNvCxnSpPr/>
      </xdr:nvCxnSpPr>
      <xdr:spPr>
        <a:xfrm>
          <a:off x="20434300" y="1014304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167615</xdr:rowOff>
    </xdr:from>
    <xdr:to>
      <xdr:col>112</xdr:col>
      <xdr:colOff>38100</xdr:colOff>
      <xdr:row>58</xdr:row>
      <xdr:rowOff>97765</xdr:rowOff>
    </xdr:to>
    <xdr:sp macro="" textlink="">
      <xdr:nvSpPr>
        <xdr:cNvPr id="805" name="フローチャート: 判断 804"/>
        <xdr:cNvSpPr/>
      </xdr:nvSpPr>
      <xdr:spPr>
        <a:xfrm>
          <a:off x="212725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114292</xdr:rowOff>
    </xdr:from>
    <xdr:ext cx="469744" cy="259045"/>
    <xdr:sp macro="" textlink="">
      <xdr:nvSpPr>
        <xdr:cNvPr id="806" name="テキスト ボックス 805"/>
        <xdr:cNvSpPr txBox="1"/>
      </xdr:nvSpPr>
      <xdr:spPr>
        <a:xfrm>
          <a:off x="21088428" y="971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27495</xdr:rowOff>
    </xdr:from>
    <xdr:to>
      <xdr:col>107</xdr:col>
      <xdr:colOff>50800</xdr:colOff>
      <xdr:row>59</xdr:row>
      <xdr:rowOff>27648</xdr:rowOff>
    </xdr:to>
    <xdr:cxnSp macro="">
      <xdr:nvCxnSpPr>
        <xdr:cNvPr id="807" name="直線コネクタ 806"/>
        <xdr:cNvCxnSpPr/>
      </xdr:nvCxnSpPr>
      <xdr:spPr>
        <a:xfrm flipV="1">
          <a:off x="19545300" y="10143045"/>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164795</xdr:rowOff>
    </xdr:from>
    <xdr:to>
      <xdr:col>107</xdr:col>
      <xdr:colOff>101600</xdr:colOff>
      <xdr:row>58</xdr:row>
      <xdr:rowOff>94945</xdr:rowOff>
    </xdr:to>
    <xdr:sp macro="" textlink="">
      <xdr:nvSpPr>
        <xdr:cNvPr id="808" name="フローチャート: 判断 807"/>
        <xdr:cNvSpPr/>
      </xdr:nvSpPr>
      <xdr:spPr>
        <a:xfrm>
          <a:off x="20383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111472</xdr:rowOff>
    </xdr:from>
    <xdr:ext cx="469744" cy="259045"/>
    <xdr:sp macro="" textlink="">
      <xdr:nvSpPr>
        <xdr:cNvPr id="809" name="テキスト ボックス 808"/>
        <xdr:cNvSpPr txBox="1"/>
      </xdr:nvSpPr>
      <xdr:spPr>
        <a:xfrm>
          <a:off x="20199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27648</xdr:rowOff>
    </xdr:from>
    <xdr:to>
      <xdr:col>102</xdr:col>
      <xdr:colOff>114300</xdr:colOff>
      <xdr:row>59</xdr:row>
      <xdr:rowOff>29934</xdr:rowOff>
    </xdr:to>
    <xdr:cxnSp macro="">
      <xdr:nvCxnSpPr>
        <xdr:cNvPr id="810" name="直線コネクタ 809"/>
        <xdr:cNvCxnSpPr/>
      </xdr:nvCxnSpPr>
      <xdr:spPr>
        <a:xfrm flipV="1">
          <a:off x="18656300" y="1014319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125171</xdr:rowOff>
    </xdr:from>
    <xdr:to>
      <xdr:col>102</xdr:col>
      <xdr:colOff>165100</xdr:colOff>
      <xdr:row>58</xdr:row>
      <xdr:rowOff>55321</xdr:rowOff>
    </xdr:to>
    <xdr:sp macro="" textlink="">
      <xdr:nvSpPr>
        <xdr:cNvPr id="811" name="フローチャート: 判断 810"/>
        <xdr:cNvSpPr/>
      </xdr:nvSpPr>
      <xdr:spPr>
        <a:xfrm>
          <a:off x="194945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71848</xdr:rowOff>
    </xdr:from>
    <xdr:ext cx="469744" cy="259045"/>
    <xdr:sp macro="" textlink="">
      <xdr:nvSpPr>
        <xdr:cNvPr id="812" name="テキスト ボックス 811"/>
        <xdr:cNvSpPr txBox="1"/>
      </xdr:nvSpPr>
      <xdr:spPr>
        <a:xfrm>
          <a:off x="19310428" y="967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134048</xdr:rowOff>
    </xdr:from>
    <xdr:to>
      <xdr:col>98</xdr:col>
      <xdr:colOff>38100</xdr:colOff>
      <xdr:row>58</xdr:row>
      <xdr:rowOff>64198</xdr:rowOff>
    </xdr:to>
    <xdr:sp macro="" textlink="">
      <xdr:nvSpPr>
        <xdr:cNvPr id="813" name="フローチャート: 判断 812"/>
        <xdr:cNvSpPr/>
      </xdr:nvSpPr>
      <xdr:spPr>
        <a:xfrm>
          <a:off x="18605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80725</xdr:rowOff>
    </xdr:from>
    <xdr:ext cx="469744" cy="259045"/>
    <xdr:sp macro="" textlink="">
      <xdr:nvSpPr>
        <xdr:cNvPr id="814" name="テキスト ボックス 813"/>
        <xdr:cNvSpPr txBox="1"/>
      </xdr:nvSpPr>
      <xdr:spPr>
        <a:xfrm>
          <a:off x="18421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147955</xdr:rowOff>
    </xdr:from>
    <xdr:to>
      <xdr:col>116</xdr:col>
      <xdr:colOff>114300</xdr:colOff>
      <xdr:row>59</xdr:row>
      <xdr:rowOff>78105</xdr:rowOff>
    </xdr:to>
    <xdr:sp macro="" textlink="">
      <xdr:nvSpPr>
        <xdr:cNvPr id="820" name="楕円 819"/>
        <xdr:cNvSpPr/>
      </xdr:nvSpPr>
      <xdr:spPr>
        <a:xfrm>
          <a:off x="22110700" y="1009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62882</xdr:rowOff>
    </xdr:from>
    <xdr:ext cx="378565" cy="259045"/>
    <xdr:sp macro="" textlink="">
      <xdr:nvSpPr>
        <xdr:cNvPr id="821" name="貸付金該当値テキスト"/>
        <xdr:cNvSpPr txBox="1"/>
      </xdr:nvSpPr>
      <xdr:spPr>
        <a:xfrm>
          <a:off x="22212300" y="10006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150431</xdr:rowOff>
    </xdr:from>
    <xdr:to>
      <xdr:col>112</xdr:col>
      <xdr:colOff>38100</xdr:colOff>
      <xdr:row>59</xdr:row>
      <xdr:rowOff>80581</xdr:rowOff>
    </xdr:to>
    <xdr:sp macro="" textlink="">
      <xdr:nvSpPr>
        <xdr:cNvPr id="822" name="楕円 821"/>
        <xdr:cNvSpPr/>
      </xdr:nvSpPr>
      <xdr:spPr>
        <a:xfrm>
          <a:off x="21272500" y="1009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71708</xdr:rowOff>
    </xdr:from>
    <xdr:ext cx="378565" cy="259045"/>
    <xdr:sp macro="" textlink="">
      <xdr:nvSpPr>
        <xdr:cNvPr id="823" name="テキスト ボックス 822"/>
        <xdr:cNvSpPr txBox="1"/>
      </xdr:nvSpPr>
      <xdr:spPr>
        <a:xfrm>
          <a:off x="21134017" y="10187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148145</xdr:rowOff>
    </xdr:from>
    <xdr:to>
      <xdr:col>107</xdr:col>
      <xdr:colOff>101600</xdr:colOff>
      <xdr:row>59</xdr:row>
      <xdr:rowOff>78295</xdr:rowOff>
    </xdr:to>
    <xdr:sp macro="" textlink="">
      <xdr:nvSpPr>
        <xdr:cNvPr id="824" name="楕円 823"/>
        <xdr:cNvSpPr/>
      </xdr:nvSpPr>
      <xdr:spPr>
        <a:xfrm>
          <a:off x="20383500" y="1009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69422</xdr:rowOff>
    </xdr:from>
    <xdr:ext cx="378565" cy="259045"/>
    <xdr:sp macro="" textlink="">
      <xdr:nvSpPr>
        <xdr:cNvPr id="825" name="テキスト ボックス 824"/>
        <xdr:cNvSpPr txBox="1"/>
      </xdr:nvSpPr>
      <xdr:spPr>
        <a:xfrm>
          <a:off x="20245017" y="10184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148298</xdr:rowOff>
    </xdr:from>
    <xdr:to>
      <xdr:col>102</xdr:col>
      <xdr:colOff>165100</xdr:colOff>
      <xdr:row>59</xdr:row>
      <xdr:rowOff>78448</xdr:rowOff>
    </xdr:to>
    <xdr:sp macro="" textlink="">
      <xdr:nvSpPr>
        <xdr:cNvPr id="826" name="楕円 825"/>
        <xdr:cNvSpPr/>
      </xdr:nvSpPr>
      <xdr:spPr>
        <a:xfrm>
          <a:off x="19494500" y="1009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69575</xdr:rowOff>
    </xdr:from>
    <xdr:ext cx="378565" cy="259045"/>
    <xdr:sp macro="" textlink="">
      <xdr:nvSpPr>
        <xdr:cNvPr id="827" name="テキスト ボックス 826"/>
        <xdr:cNvSpPr txBox="1"/>
      </xdr:nvSpPr>
      <xdr:spPr>
        <a:xfrm>
          <a:off x="19356017" y="10185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150584</xdr:rowOff>
    </xdr:from>
    <xdr:to>
      <xdr:col>98</xdr:col>
      <xdr:colOff>38100</xdr:colOff>
      <xdr:row>59</xdr:row>
      <xdr:rowOff>80734</xdr:rowOff>
    </xdr:to>
    <xdr:sp macro="" textlink="">
      <xdr:nvSpPr>
        <xdr:cNvPr id="828" name="楕円 827"/>
        <xdr:cNvSpPr/>
      </xdr:nvSpPr>
      <xdr:spPr>
        <a:xfrm>
          <a:off x="18605500" y="1009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71861</xdr:rowOff>
    </xdr:from>
    <xdr:ext cx="378565" cy="259045"/>
    <xdr:sp macro="" textlink="">
      <xdr:nvSpPr>
        <xdr:cNvPr id="829" name="テキスト ボックス 828"/>
        <xdr:cNvSpPr txBox="1"/>
      </xdr:nvSpPr>
      <xdr:spPr>
        <a:xfrm>
          <a:off x="18467017" y="1018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33538</xdr:rowOff>
    </xdr:from>
    <xdr:to>
      <xdr:col>116</xdr:col>
      <xdr:colOff>62864</xdr:colOff>
      <xdr:row>79</xdr:row>
      <xdr:rowOff>65154</xdr:rowOff>
    </xdr:to>
    <xdr:cxnSp macro="">
      <xdr:nvCxnSpPr>
        <xdr:cNvPr id="852" name="直線コネクタ 851"/>
        <xdr:cNvCxnSpPr/>
      </xdr:nvCxnSpPr>
      <xdr:spPr>
        <a:xfrm flipV="1">
          <a:off x="22159595" y="12035038"/>
          <a:ext cx="1269" cy="157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68981</xdr:rowOff>
    </xdr:from>
    <xdr:ext cx="534377" cy="259045"/>
    <xdr:sp macro="" textlink="">
      <xdr:nvSpPr>
        <xdr:cNvPr id="853" name="繰出金最小値テキスト"/>
        <xdr:cNvSpPr txBox="1"/>
      </xdr:nvSpPr>
      <xdr:spPr>
        <a:xfrm>
          <a:off x="22212300" y="1361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65154</xdr:rowOff>
    </xdr:from>
    <xdr:to>
      <xdr:col>116</xdr:col>
      <xdr:colOff>152400</xdr:colOff>
      <xdr:row>79</xdr:row>
      <xdr:rowOff>65154</xdr:rowOff>
    </xdr:to>
    <xdr:cxnSp macro="">
      <xdr:nvCxnSpPr>
        <xdr:cNvPr id="854" name="直線コネクタ 853"/>
        <xdr:cNvCxnSpPr/>
      </xdr:nvCxnSpPr>
      <xdr:spPr>
        <a:xfrm>
          <a:off x="22072600" y="1360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151665</xdr:rowOff>
    </xdr:from>
    <xdr:ext cx="534377" cy="259045"/>
    <xdr:sp macro="" textlink="">
      <xdr:nvSpPr>
        <xdr:cNvPr id="855" name="繰出金最大値テキスト"/>
        <xdr:cNvSpPr txBox="1"/>
      </xdr:nvSpPr>
      <xdr:spPr>
        <a:xfrm>
          <a:off x="22212300" y="118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33538</xdr:rowOff>
    </xdr:from>
    <xdr:to>
      <xdr:col>116</xdr:col>
      <xdr:colOff>152400</xdr:colOff>
      <xdr:row>70</xdr:row>
      <xdr:rowOff>33538</xdr:rowOff>
    </xdr:to>
    <xdr:cxnSp macro="">
      <xdr:nvCxnSpPr>
        <xdr:cNvPr id="856" name="直線コネクタ 855"/>
        <xdr:cNvCxnSpPr/>
      </xdr:nvCxnSpPr>
      <xdr:spPr>
        <a:xfrm>
          <a:off x="22072600" y="12035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103673</xdr:rowOff>
    </xdr:from>
    <xdr:to>
      <xdr:col>116</xdr:col>
      <xdr:colOff>63500</xdr:colOff>
      <xdr:row>75</xdr:row>
      <xdr:rowOff>129299</xdr:rowOff>
    </xdr:to>
    <xdr:cxnSp macro="">
      <xdr:nvCxnSpPr>
        <xdr:cNvPr id="857" name="直線コネクタ 856"/>
        <xdr:cNvCxnSpPr/>
      </xdr:nvCxnSpPr>
      <xdr:spPr>
        <a:xfrm>
          <a:off x="21323300" y="12962423"/>
          <a:ext cx="838200" cy="2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169282</xdr:rowOff>
    </xdr:from>
    <xdr:ext cx="534377" cy="259045"/>
    <xdr:sp macro="" textlink="">
      <xdr:nvSpPr>
        <xdr:cNvPr id="858" name="繰出金平均値テキスト"/>
        <xdr:cNvSpPr txBox="1"/>
      </xdr:nvSpPr>
      <xdr:spPr>
        <a:xfrm>
          <a:off x="22212300" y="13028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19405</xdr:rowOff>
    </xdr:from>
    <xdr:to>
      <xdr:col>116</xdr:col>
      <xdr:colOff>114300</xdr:colOff>
      <xdr:row>76</xdr:row>
      <xdr:rowOff>121005</xdr:rowOff>
    </xdr:to>
    <xdr:sp macro="" textlink="">
      <xdr:nvSpPr>
        <xdr:cNvPr id="859" name="フローチャート: 判断 858"/>
        <xdr:cNvSpPr/>
      </xdr:nvSpPr>
      <xdr:spPr>
        <a:xfrm>
          <a:off x="22110700" y="1304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103673</xdr:rowOff>
    </xdr:from>
    <xdr:to>
      <xdr:col>111</xdr:col>
      <xdr:colOff>177800</xdr:colOff>
      <xdr:row>75</xdr:row>
      <xdr:rowOff>104427</xdr:rowOff>
    </xdr:to>
    <xdr:cxnSp macro="">
      <xdr:nvCxnSpPr>
        <xdr:cNvPr id="860" name="直線コネクタ 859"/>
        <xdr:cNvCxnSpPr/>
      </xdr:nvCxnSpPr>
      <xdr:spPr>
        <a:xfrm flipV="1">
          <a:off x="20434300" y="12962423"/>
          <a:ext cx="889000" cy="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51090</xdr:rowOff>
    </xdr:from>
    <xdr:to>
      <xdr:col>112</xdr:col>
      <xdr:colOff>38100</xdr:colOff>
      <xdr:row>76</xdr:row>
      <xdr:rowOff>152690</xdr:rowOff>
    </xdr:to>
    <xdr:sp macro="" textlink="">
      <xdr:nvSpPr>
        <xdr:cNvPr id="861" name="フローチャート: 判断 860"/>
        <xdr:cNvSpPr/>
      </xdr:nvSpPr>
      <xdr:spPr>
        <a:xfrm>
          <a:off x="212725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143817</xdr:rowOff>
    </xdr:from>
    <xdr:ext cx="534377" cy="259045"/>
    <xdr:sp macro="" textlink="">
      <xdr:nvSpPr>
        <xdr:cNvPr id="862" name="テキスト ボックス 861"/>
        <xdr:cNvSpPr txBox="1"/>
      </xdr:nvSpPr>
      <xdr:spPr>
        <a:xfrm>
          <a:off x="21056111" y="1317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104427</xdr:rowOff>
    </xdr:from>
    <xdr:to>
      <xdr:col>107</xdr:col>
      <xdr:colOff>50800</xdr:colOff>
      <xdr:row>75</xdr:row>
      <xdr:rowOff>113936</xdr:rowOff>
    </xdr:to>
    <xdr:cxnSp macro="">
      <xdr:nvCxnSpPr>
        <xdr:cNvPr id="863" name="直線コネクタ 862"/>
        <xdr:cNvCxnSpPr/>
      </xdr:nvCxnSpPr>
      <xdr:spPr>
        <a:xfrm flipV="1">
          <a:off x="19545300" y="12963177"/>
          <a:ext cx="889000" cy="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62497</xdr:rowOff>
    </xdr:from>
    <xdr:to>
      <xdr:col>107</xdr:col>
      <xdr:colOff>101600</xdr:colOff>
      <xdr:row>76</xdr:row>
      <xdr:rowOff>164097</xdr:rowOff>
    </xdr:to>
    <xdr:sp macro="" textlink="">
      <xdr:nvSpPr>
        <xdr:cNvPr id="864" name="フローチャート: 判断 863"/>
        <xdr:cNvSpPr/>
      </xdr:nvSpPr>
      <xdr:spPr>
        <a:xfrm>
          <a:off x="20383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155224</xdr:rowOff>
    </xdr:from>
    <xdr:ext cx="534377" cy="259045"/>
    <xdr:sp macro="" textlink="">
      <xdr:nvSpPr>
        <xdr:cNvPr id="865" name="テキスト ボックス 864"/>
        <xdr:cNvSpPr txBox="1"/>
      </xdr:nvSpPr>
      <xdr:spPr>
        <a:xfrm>
          <a:off x="20167111" y="1318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113936</xdr:rowOff>
    </xdr:from>
    <xdr:to>
      <xdr:col>102</xdr:col>
      <xdr:colOff>114300</xdr:colOff>
      <xdr:row>75</xdr:row>
      <xdr:rowOff>135059</xdr:rowOff>
    </xdr:to>
    <xdr:cxnSp macro="">
      <xdr:nvCxnSpPr>
        <xdr:cNvPr id="866" name="直線コネクタ 865"/>
        <xdr:cNvCxnSpPr/>
      </xdr:nvCxnSpPr>
      <xdr:spPr>
        <a:xfrm flipV="1">
          <a:off x="18656300" y="12972686"/>
          <a:ext cx="889000" cy="2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84968</xdr:rowOff>
    </xdr:from>
    <xdr:to>
      <xdr:col>102</xdr:col>
      <xdr:colOff>165100</xdr:colOff>
      <xdr:row>76</xdr:row>
      <xdr:rowOff>15118</xdr:rowOff>
    </xdr:to>
    <xdr:sp macro="" textlink="">
      <xdr:nvSpPr>
        <xdr:cNvPr id="867" name="フローチャート: 判断 866"/>
        <xdr:cNvSpPr/>
      </xdr:nvSpPr>
      <xdr:spPr>
        <a:xfrm>
          <a:off x="19494500" y="1294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6245</xdr:rowOff>
    </xdr:from>
    <xdr:ext cx="534377" cy="259045"/>
    <xdr:sp macro="" textlink="">
      <xdr:nvSpPr>
        <xdr:cNvPr id="868" name="テキスト ボックス 867"/>
        <xdr:cNvSpPr txBox="1"/>
      </xdr:nvSpPr>
      <xdr:spPr>
        <a:xfrm>
          <a:off x="19278111" y="1303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121818</xdr:rowOff>
    </xdr:from>
    <xdr:to>
      <xdr:col>98</xdr:col>
      <xdr:colOff>38100</xdr:colOff>
      <xdr:row>75</xdr:row>
      <xdr:rowOff>51968</xdr:rowOff>
    </xdr:to>
    <xdr:sp macro="" textlink="">
      <xdr:nvSpPr>
        <xdr:cNvPr id="869" name="フローチャート: 判断 868"/>
        <xdr:cNvSpPr/>
      </xdr:nvSpPr>
      <xdr:spPr>
        <a:xfrm>
          <a:off x="18605500" y="128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68495</xdr:rowOff>
    </xdr:from>
    <xdr:ext cx="534377" cy="259045"/>
    <xdr:sp macro="" textlink="">
      <xdr:nvSpPr>
        <xdr:cNvPr id="870" name="テキスト ボックス 869"/>
        <xdr:cNvSpPr txBox="1"/>
      </xdr:nvSpPr>
      <xdr:spPr>
        <a:xfrm>
          <a:off x="18389111" y="1258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78499</xdr:rowOff>
    </xdr:from>
    <xdr:to>
      <xdr:col>116</xdr:col>
      <xdr:colOff>114300</xdr:colOff>
      <xdr:row>76</xdr:row>
      <xdr:rowOff>8649</xdr:rowOff>
    </xdr:to>
    <xdr:sp macro="" textlink="">
      <xdr:nvSpPr>
        <xdr:cNvPr id="876" name="楕円 875"/>
        <xdr:cNvSpPr/>
      </xdr:nvSpPr>
      <xdr:spPr>
        <a:xfrm>
          <a:off x="22110700" y="1293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101376</xdr:rowOff>
    </xdr:from>
    <xdr:ext cx="534377" cy="259045"/>
    <xdr:sp macro="" textlink="">
      <xdr:nvSpPr>
        <xdr:cNvPr id="877" name="繰出金該当値テキスト"/>
        <xdr:cNvSpPr txBox="1"/>
      </xdr:nvSpPr>
      <xdr:spPr>
        <a:xfrm>
          <a:off x="22212300" y="1278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52873</xdr:rowOff>
    </xdr:from>
    <xdr:to>
      <xdr:col>112</xdr:col>
      <xdr:colOff>38100</xdr:colOff>
      <xdr:row>75</xdr:row>
      <xdr:rowOff>154473</xdr:rowOff>
    </xdr:to>
    <xdr:sp macro="" textlink="">
      <xdr:nvSpPr>
        <xdr:cNvPr id="878" name="楕円 877"/>
        <xdr:cNvSpPr/>
      </xdr:nvSpPr>
      <xdr:spPr>
        <a:xfrm>
          <a:off x="21272500" y="1291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171000</xdr:rowOff>
    </xdr:from>
    <xdr:ext cx="534377" cy="259045"/>
    <xdr:sp macro="" textlink="">
      <xdr:nvSpPr>
        <xdr:cNvPr id="879" name="テキスト ボックス 878"/>
        <xdr:cNvSpPr txBox="1"/>
      </xdr:nvSpPr>
      <xdr:spPr>
        <a:xfrm>
          <a:off x="21056111" y="1268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53627</xdr:rowOff>
    </xdr:from>
    <xdr:to>
      <xdr:col>107</xdr:col>
      <xdr:colOff>101600</xdr:colOff>
      <xdr:row>75</xdr:row>
      <xdr:rowOff>155228</xdr:rowOff>
    </xdr:to>
    <xdr:sp macro="" textlink="">
      <xdr:nvSpPr>
        <xdr:cNvPr id="880" name="楕円 879"/>
        <xdr:cNvSpPr/>
      </xdr:nvSpPr>
      <xdr:spPr>
        <a:xfrm>
          <a:off x="20383500" y="1291237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304</xdr:rowOff>
    </xdr:from>
    <xdr:ext cx="534377" cy="259045"/>
    <xdr:sp macro="" textlink="">
      <xdr:nvSpPr>
        <xdr:cNvPr id="881" name="テキスト ボックス 880"/>
        <xdr:cNvSpPr txBox="1"/>
      </xdr:nvSpPr>
      <xdr:spPr>
        <a:xfrm>
          <a:off x="20167111" y="1268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63136</xdr:rowOff>
    </xdr:from>
    <xdr:to>
      <xdr:col>102</xdr:col>
      <xdr:colOff>165100</xdr:colOff>
      <xdr:row>75</xdr:row>
      <xdr:rowOff>164737</xdr:rowOff>
    </xdr:to>
    <xdr:sp macro="" textlink="">
      <xdr:nvSpPr>
        <xdr:cNvPr id="882" name="楕円 881"/>
        <xdr:cNvSpPr/>
      </xdr:nvSpPr>
      <xdr:spPr>
        <a:xfrm>
          <a:off x="19494500" y="129218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9813</xdr:rowOff>
    </xdr:from>
    <xdr:ext cx="534377" cy="259045"/>
    <xdr:sp macro="" textlink="">
      <xdr:nvSpPr>
        <xdr:cNvPr id="883" name="テキスト ボックス 882"/>
        <xdr:cNvSpPr txBox="1"/>
      </xdr:nvSpPr>
      <xdr:spPr>
        <a:xfrm>
          <a:off x="19278111" y="1269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84259</xdr:rowOff>
    </xdr:from>
    <xdr:to>
      <xdr:col>98</xdr:col>
      <xdr:colOff>38100</xdr:colOff>
      <xdr:row>76</xdr:row>
      <xdr:rowOff>14408</xdr:rowOff>
    </xdr:to>
    <xdr:sp macro="" textlink="">
      <xdr:nvSpPr>
        <xdr:cNvPr id="884" name="楕円 883"/>
        <xdr:cNvSpPr/>
      </xdr:nvSpPr>
      <xdr:spPr>
        <a:xfrm>
          <a:off x="18605500" y="129430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5537</xdr:rowOff>
    </xdr:from>
    <xdr:ext cx="534377" cy="259045"/>
    <xdr:sp macro="" textlink="">
      <xdr:nvSpPr>
        <xdr:cNvPr id="885" name="テキスト ボックス 884"/>
        <xdr:cNvSpPr txBox="1"/>
      </xdr:nvSpPr>
      <xdr:spPr>
        <a:xfrm>
          <a:off x="18389111" y="1303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については全国平均を大きく上回る水準で推移している。これは総合支所方式により支所職員の配置が多く、全体職員数が多いことに加え、ラスパイレス指数も高いことが要因の一つとなっている。前年度と比較すると、退職者数や職員数の減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2,574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の減となっているものの、依然として類似団体平均と比較しても大きく上回っているため、引き続き「中津市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定員適正化計画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」に基づき、職員数の適正化を図り人件費の削減に努める。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扶助費については、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年度は住民税非課税世帯等や子育て世帯への特別給付金などの支給があったため、前年度と比較して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16,589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円の増となっている。また、扶助費は、障害福祉費が増額する一方、少子化により児童福祉費が減額することから、横ばい推移することが見込まれるため、引き続き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基盤の確立に努める。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補助費等についてはプレミアム付商品券事業補助金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の減（△</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466,380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千円）が主な要因となり、前年度と比較して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5,635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円の減となっている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普通建設事業については、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ごみ処理施設の基幹改良事業の終了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などにより、前年度と比較して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9,935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となり、全国平均及び類似団体平均を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下回る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数値となった。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大分県中津市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82,221
79,854
491.44
48,155,680
46,251,435
1,288,146
23,995,071
37,342,394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31801</xdr:rowOff>
    </xdr:from>
    <xdr:to>
      <xdr:col>24</xdr:col>
      <xdr:colOff>62865</xdr:colOff>
      <xdr:row>38</xdr:row>
      <xdr:rowOff>99466</xdr:rowOff>
    </xdr:to>
    <xdr:cxnSp macro="">
      <xdr:nvCxnSpPr>
        <xdr:cNvPr id="54" name="直線コネクタ 53"/>
        <xdr:cNvCxnSpPr/>
      </xdr:nvCxnSpPr>
      <xdr:spPr>
        <a:xfrm flipV="1">
          <a:off x="4633595" y="5518201"/>
          <a:ext cx="1270" cy="10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103293</xdr:rowOff>
    </xdr:from>
    <xdr:ext cx="469744" cy="259045"/>
    <xdr:sp macro="" textlink="">
      <xdr:nvSpPr>
        <xdr:cNvPr id="55" name="議会費最小値テキスト"/>
        <xdr:cNvSpPr txBox="1"/>
      </xdr:nvSpPr>
      <xdr:spPr>
        <a:xfrm>
          <a:off x="4686300" y="66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99466</xdr:rowOff>
    </xdr:from>
    <xdr:to>
      <xdr:col>24</xdr:col>
      <xdr:colOff>152400</xdr:colOff>
      <xdr:row>38</xdr:row>
      <xdr:rowOff>99466</xdr:rowOff>
    </xdr:to>
    <xdr:cxnSp macro="">
      <xdr:nvCxnSpPr>
        <xdr:cNvPr id="56" name="直線コネクタ 55"/>
        <xdr:cNvCxnSpPr/>
      </xdr:nvCxnSpPr>
      <xdr:spPr>
        <a:xfrm>
          <a:off x="4546600" y="661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149928</xdr:rowOff>
    </xdr:from>
    <xdr:ext cx="469744" cy="259045"/>
    <xdr:sp macro="" textlink="">
      <xdr:nvSpPr>
        <xdr:cNvPr id="57" name="議会費最大値テキスト"/>
        <xdr:cNvSpPr txBox="1"/>
      </xdr:nvSpPr>
      <xdr:spPr>
        <a:xfrm>
          <a:off x="4686300" y="529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31801</xdr:rowOff>
    </xdr:from>
    <xdr:to>
      <xdr:col>24</xdr:col>
      <xdr:colOff>152400</xdr:colOff>
      <xdr:row>32</xdr:row>
      <xdr:rowOff>31801</xdr:rowOff>
    </xdr:to>
    <xdr:cxnSp macro="">
      <xdr:nvCxnSpPr>
        <xdr:cNvPr id="58" name="直線コネクタ 57"/>
        <xdr:cNvCxnSpPr/>
      </xdr:nvCxnSpPr>
      <xdr:spPr>
        <a:xfrm>
          <a:off x="4546600" y="551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111811</xdr:rowOff>
    </xdr:from>
    <xdr:to>
      <xdr:col>24</xdr:col>
      <xdr:colOff>63500</xdr:colOff>
      <xdr:row>35</xdr:row>
      <xdr:rowOff>150216</xdr:rowOff>
    </xdr:to>
    <xdr:cxnSp macro="">
      <xdr:nvCxnSpPr>
        <xdr:cNvPr id="59" name="直線コネクタ 58"/>
        <xdr:cNvCxnSpPr/>
      </xdr:nvCxnSpPr>
      <xdr:spPr>
        <a:xfrm flipV="1">
          <a:off x="3797300" y="6112561"/>
          <a:ext cx="8382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70629</xdr:rowOff>
    </xdr:from>
    <xdr:ext cx="469744" cy="259045"/>
    <xdr:sp macro="" textlink="">
      <xdr:nvSpPr>
        <xdr:cNvPr id="60" name="議会費平均値テキスト"/>
        <xdr:cNvSpPr txBox="1"/>
      </xdr:nvSpPr>
      <xdr:spPr>
        <a:xfrm>
          <a:off x="4686300" y="5899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47752</xdr:rowOff>
    </xdr:from>
    <xdr:to>
      <xdr:col>24</xdr:col>
      <xdr:colOff>114300</xdr:colOff>
      <xdr:row>35</xdr:row>
      <xdr:rowOff>149352</xdr:rowOff>
    </xdr:to>
    <xdr:sp macro="" textlink="">
      <xdr:nvSpPr>
        <xdr:cNvPr id="61" name="フローチャート: 判断 60"/>
        <xdr:cNvSpPr/>
      </xdr:nvSpPr>
      <xdr:spPr>
        <a:xfrm>
          <a:off x="4584700" y="60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150216</xdr:rowOff>
    </xdr:from>
    <xdr:to>
      <xdr:col>19</xdr:col>
      <xdr:colOff>177800</xdr:colOff>
      <xdr:row>35</xdr:row>
      <xdr:rowOff>160731</xdr:rowOff>
    </xdr:to>
    <xdr:cxnSp macro="">
      <xdr:nvCxnSpPr>
        <xdr:cNvPr id="62" name="直線コネクタ 61"/>
        <xdr:cNvCxnSpPr/>
      </xdr:nvCxnSpPr>
      <xdr:spPr>
        <a:xfrm flipV="1">
          <a:off x="2908300" y="6150966"/>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58725</xdr:rowOff>
    </xdr:from>
    <xdr:to>
      <xdr:col>20</xdr:col>
      <xdr:colOff>38100</xdr:colOff>
      <xdr:row>35</xdr:row>
      <xdr:rowOff>160325</xdr:rowOff>
    </xdr:to>
    <xdr:sp macro="" textlink="">
      <xdr:nvSpPr>
        <xdr:cNvPr id="63" name="フローチャート: 判断 62"/>
        <xdr:cNvSpPr/>
      </xdr:nvSpPr>
      <xdr:spPr>
        <a:xfrm>
          <a:off x="37465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5402</xdr:rowOff>
    </xdr:from>
    <xdr:ext cx="469744" cy="259045"/>
    <xdr:sp macro="" textlink="">
      <xdr:nvSpPr>
        <xdr:cNvPr id="64" name="テキスト ボックス 63"/>
        <xdr:cNvSpPr txBox="1"/>
      </xdr:nvSpPr>
      <xdr:spPr>
        <a:xfrm>
          <a:off x="3562428" y="58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160731</xdr:rowOff>
    </xdr:from>
    <xdr:to>
      <xdr:col>15</xdr:col>
      <xdr:colOff>50800</xdr:colOff>
      <xdr:row>36</xdr:row>
      <xdr:rowOff>2540</xdr:rowOff>
    </xdr:to>
    <xdr:cxnSp macro="">
      <xdr:nvCxnSpPr>
        <xdr:cNvPr id="65" name="直線コネクタ 64"/>
        <xdr:cNvCxnSpPr/>
      </xdr:nvCxnSpPr>
      <xdr:spPr>
        <a:xfrm flipV="1">
          <a:off x="2019300" y="6161481"/>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67869</xdr:rowOff>
    </xdr:from>
    <xdr:to>
      <xdr:col>15</xdr:col>
      <xdr:colOff>101600</xdr:colOff>
      <xdr:row>35</xdr:row>
      <xdr:rowOff>169469</xdr:rowOff>
    </xdr:to>
    <xdr:sp macro="" textlink="">
      <xdr:nvSpPr>
        <xdr:cNvPr id="66" name="フローチャート: 判断 65"/>
        <xdr:cNvSpPr/>
      </xdr:nvSpPr>
      <xdr:spPr>
        <a:xfrm>
          <a:off x="2857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14546</xdr:rowOff>
    </xdr:from>
    <xdr:ext cx="469744" cy="259045"/>
    <xdr:sp macro="" textlink="">
      <xdr:nvSpPr>
        <xdr:cNvPr id="67" name="テキスト ボックス 66"/>
        <xdr:cNvSpPr txBox="1"/>
      </xdr:nvSpPr>
      <xdr:spPr>
        <a:xfrm>
          <a:off x="2673428" y="584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130099</xdr:rowOff>
    </xdr:from>
    <xdr:to>
      <xdr:col>10</xdr:col>
      <xdr:colOff>114300</xdr:colOff>
      <xdr:row>36</xdr:row>
      <xdr:rowOff>2540</xdr:rowOff>
    </xdr:to>
    <xdr:cxnSp macro="">
      <xdr:nvCxnSpPr>
        <xdr:cNvPr id="68" name="直線コネクタ 67"/>
        <xdr:cNvCxnSpPr/>
      </xdr:nvCxnSpPr>
      <xdr:spPr>
        <a:xfrm>
          <a:off x="1130300" y="6130849"/>
          <a:ext cx="8890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141478</xdr:rowOff>
    </xdr:from>
    <xdr:to>
      <xdr:col>10</xdr:col>
      <xdr:colOff>165100</xdr:colOff>
      <xdr:row>35</xdr:row>
      <xdr:rowOff>71628</xdr:rowOff>
    </xdr:to>
    <xdr:sp macro="" textlink="">
      <xdr:nvSpPr>
        <xdr:cNvPr id="69" name="フローチャート: 判断 68"/>
        <xdr:cNvSpPr/>
      </xdr:nvSpPr>
      <xdr:spPr>
        <a:xfrm>
          <a:off x="1968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88155</xdr:rowOff>
    </xdr:from>
    <xdr:ext cx="469744" cy="259045"/>
    <xdr:sp macro="" textlink="">
      <xdr:nvSpPr>
        <xdr:cNvPr id="70" name="テキスト ボックス 69"/>
        <xdr:cNvSpPr txBox="1"/>
      </xdr:nvSpPr>
      <xdr:spPr>
        <a:xfrm>
          <a:off x="1784428" y="574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94386</xdr:rowOff>
    </xdr:from>
    <xdr:to>
      <xdr:col>6</xdr:col>
      <xdr:colOff>38100</xdr:colOff>
      <xdr:row>35</xdr:row>
      <xdr:rowOff>24536</xdr:rowOff>
    </xdr:to>
    <xdr:sp macro="" textlink="">
      <xdr:nvSpPr>
        <xdr:cNvPr id="71" name="フローチャート: 判断 70"/>
        <xdr:cNvSpPr/>
      </xdr:nvSpPr>
      <xdr:spPr>
        <a:xfrm>
          <a:off x="1079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41063</xdr:rowOff>
    </xdr:from>
    <xdr:ext cx="469744" cy="259045"/>
    <xdr:sp macro="" textlink="">
      <xdr:nvSpPr>
        <xdr:cNvPr id="72" name="テキスト ボックス 71"/>
        <xdr:cNvSpPr txBox="1"/>
      </xdr:nvSpPr>
      <xdr:spPr>
        <a:xfrm>
          <a:off x="895428" y="569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61011</xdr:rowOff>
    </xdr:from>
    <xdr:to>
      <xdr:col>24</xdr:col>
      <xdr:colOff>114300</xdr:colOff>
      <xdr:row>35</xdr:row>
      <xdr:rowOff>162611</xdr:rowOff>
    </xdr:to>
    <xdr:sp macro="" textlink="">
      <xdr:nvSpPr>
        <xdr:cNvPr id="78" name="楕円 77"/>
        <xdr:cNvSpPr/>
      </xdr:nvSpPr>
      <xdr:spPr>
        <a:xfrm>
          <a:off x="4584700" y="606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39438</xdr:rowOff>
    </xdr:from>
    <xdr:ext cx="469744" cy="259045"/>
    <xdr:sp macro="" textlink="">
      <xdr:nvSpPr>
        <xdr:cNvPr id="79" name="議会費該当値テキスト"/>
        <xdr:cNvSpPr txBox="1"/>
      </xdr:nvSpPr>
      <xdr:spPr>
        <a:xfrm>
          <a:off x="4686300" y="6040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99416</xdr:rowOff>
    </xdr:from>
    <xdr:to>
      <xdr:col>20</xdr:col>
      <xdr:colOff>38100</xdr:colOff>
      <xdr:row>36</xdr:row>
      <xdr:rowOff>29566</xdr:rowOff>
    </xdr:to>
    <xdr:sp macro="" textlink="">
      <xdr:nvSpPr>
        <xdr:cNvPr id="80" name="楕円 79"/>
        <xdr:cNvSpPr/>
      </xdr:nvSpPr>
      <xdr:spPr>
        <a:xfrm>
          <a:off x="3746500" y="610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20693</xdr:rowOff>
    </xdr:from>
    <xdr:ext cx="469744" cy="259045"/>
    <xdr:sp macro="" textlink="">
      <xdr:nvSpPr>
        <xdr:cNvPr id="81" name="テキスト ボックス 80"/>
        <xdr:cNvSpPr txBox="1"/>
      </xdr:nvSpPr>
      <xdr:spPr>
        <a:xfrm>
          <a:off x="3562428" y="619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109931</xdr:rowOff>
    </xdr:from>
    <xdr:to>
      <xdr:col>15</xdr:col>
      <xdr:colOff>101600</xdr:colOff>
      <xdr:row>36</xdr:row>
      <xdr:rowOff>40081</xdr:rowOff>
    </xdr:to>
    <xdr:sp macro="" textlink="">
      <xdr:nvSpPr>
        <xdr:cNvPr id="82" name="楕円 81"/>
        <xdr:cNvSpPr/>
      </xdr:nvSpPr>
      <xdr:spPr>
        <a:xfrm>
          <a:off x="2857500" y="611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31208</xdr:rowOff>
    </xdr:from>
    <xdr:ext cx="469744" cy="259045"/>
    <xdr:sp macro="" textlink="">
      <xdr:nvSpPr>
        <xdr:cNvPr id="83" name="テキスト ボックス 82"/>
        <xdr:cNvSpPr txBox="1"/>
      </xdr:nvSpPr>
      <xdr:spPr>
        <a:xfrm>
          <a:off x="2673428" y="620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123190</xdr:rowOff>
    </xdr:from>
    <xdr:to>
      <xdr:col>10</xdr:col>
      <xdr:colOff>165100</xdr:colOff>
      <xdr:row>36</xdr:row>
      <xdr:rowOff>53340</xdr:rowOff>
    </xdr:to>
    <xdr:sp macro="" textlink="">
      <xdr:nvSpPr>
        <xdr:cNvPr id="84" name="楕円 83"/>
        <xdr:cNvSpPr/>
      </xdr:nvSpPr>
      <xdr:spPr>
        <a:xfrm>
          <a:off x="1968500" y="61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44467</xdr:rowOff>
    </xdr:from>
    <xdr:ext cx="469744" cy="259045"/>
    <xdr:sp macro="" textlink="">
      <xdr:nvSpPr>
        <xdr:cNvPr id="85" name="テキスト ボックス 84"/>
        <xdr:cNvSpPr txBox="1"/>
      </xdr:nvSpPr>
      <xdr:spPr>
        <a:xfrm>
          <a:off x="1784428"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79299</xdr:rowOff>
    </xdr:from>
    <xdr:to>
      <xdr:col>6</xdr:col>
      <xdr:colOff>38100</xdr:colOff>
      <xdr:row>36</xdr:row>
      <xdr:rowOff>9449</xdr:rowOff>
    </xdr:to>
    <xdr:sp macro="" textlink="">
      <xdr:nvSpPr>
        <xdr:cNvPr id="86" name="楕円 85"/>
        <xdr:cNvSpPr/>
      </xdr:nvSpPr>
      <xdr:spPr>
        <a:xfrm>
          <a:off x="1079500" y="608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576</xdr:rowOff>
    </xdr:from>
    <xdr:ext cx="469744" cy="259045"/>
    <xdr:sp macro="" textlink="">
      <xdr:nvSpPr>
        <xdr:cNvPr id="87" name="テキスト ボックス 86"/>
        <xdr:cNvSpPr txBox="1"/>
      </xdr:nvSpPr>
      <xdr:spPr>
        <a:xfrm>
          <a:off x="895428" y="617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52640</xdr:rowOff>
    </xdr:from>
    <xdr:to>
      <xdr:col>24</xdr:col>
      <xdr:colOff>62865</xdr:colOff>
      <xdr:row>57</xdr:row>
      <xdr:rowOff>160013</xdr:rowOff>
    </xdr:to>
    <xdr:cxnSp macro="">
      <xdr:nvCxnSpPr>
        <xdr:cNvPr id="109" name="直線コネクタ 108"/>
        <xdr:cNvCxnSpPr/>
      </xdr:nvCxnSpPr>
      <xdr:spPr>
        <a:xfrm flipV="1">
          <a:off x="4633595" y="8968040"/>
          <a:ext cx="1270" cy="96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163840</xdr:rowOff>
    </xdr:from>
    <xdr:ext cx="534377" cy="259045"/>
    <xdr:sp macro="" textlink="">
      <xdr:nvSpPr>
        <xdr:cNvPr id="110" name="総務費最小値テキスト"/>
        <xdr:cNvSpPr txBox="1"/>
      </xdr:nvSpPr>
      <xdr:spPr>
        <a:xfrm>
          <a:off x="4686300" y="99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160013</xdr:rowOff>
    </xdr:from>
    <xdr:to>
      <xdr:col>24</xdr:col>
      <xdr:colOff>152400</xdr:colOff>
      <xdr:row>57</xdr:row>
      <xdr:rowOff>160013</xdr:rowOff>
    </xdr:to>
    <xdr:cxnSp macro="">
      <xdr:nvCxnSpPr>
        <xdr:cNvPr id="111" name="直線コネクタ 110"/>
        <xdr:cNvCxnSpPr/>
      </xdr:nvCxnSpPr>
      <xdr:spPr>
        <a:xfrm>
          <a:off x="4546600" y="993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170767</xdr:rowOff>
    </xdr:from>
    <xdr:ext cx="599010" cy="259045"/>
    <xdr:sp macro="" textlink="">
      <xdr:nvSpPr>
        <xdr:cNvPr id="112" name="総務費最大値テキスト"/>
        <xdr:cNvSpPr txBox="1"/>
      </xdr:nvSpPr>
      <xdr:spPr>
        <a:xfrm>
          <a:off x="4686300" y="874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52640</xdr:rowOff>
    </xdr:from>
    <xdr:to>
      <xdr:col>24</xdr:col>
      <xdr:colOff>152400</xdr:colOff>
      <xdr:row>52</xdr:row>
      <xdr:rowOff>52640</xdr:rowOff>
    </xdr:to>
    <xdr:cxnSp macro="">
      <xdr:nvCxnSpPr>
        <xdr:cNvPr id="113" name="直線コネクタ 112"/>
        <xdr:cNvCxnSpPr/>
      </xdr:nvCxnSpPr>
      <xdr:spPr>
        <a:xfrm>
          <a:off x="4546600" y="896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12841</xdr:rowOff>
    </xdr:from>
    <xdr:to>
      <xdr:col>24</xdr:col>
      <xdr:colOff>63500</xdr:colOff>
      <xdr:row>57</xdr:row>
      <xdr:rowOff>35728</xdr:rowOff>
    </xdr:to>
    <xdr:cxnSp macro="">
      <xdr:nvCxnSpPr>
        <xdr:cNvPr id="114" name="直線コネクタ 113"/>
        <xdr:cNvCxnSpPr/>
      </xdr:nvCxnSpPr>
      <xdr:spPr>
        <a:xfrm flipV="1">
          <a:off x="3797300" y="9785491"/>
          <a:ext cx="838200" cy="2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119248</xdr:rowOff>
    </xdr:from>
    <xdr:ext cx="534377" cy="259045"/>
    <xdr:sp macro="" textlink="">
      <xdr:nvSpPr>
        <xdr:cNvPr id="115" name="総務費平均値テキスト"/>
        <xdr:cNvSpPr txBox="1"/>
      </xdr:nvSpPr>
      <xdr:spPr>
        <a:xfrm>
          <a:off x="4686300" y="9548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96371</xdr:rowOff>
    </xdr:from>
    <xdr:to>
      <xdr:col>24</xdr:col>
      <xdr:colOff>114300</xdr:colOff>
      <xdr:row>57</xdr:row>
      <xdr:rowOff>26521</xdr:rowOff>
    </xdr:to>
    <xdr:sp macro="" textlink="">
      <xdr:nvSpPr>
        <xdr:cNvPr id="116" name="フローチャート: 判断 115"/>
        <xdr:cNvSpPr/>
      </xdr:nvSpPr>
      <xdr:spPr>
        <a:xfrm>
          <a:off x="4584700" y="969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35728</xdr:rowOff>
    </xdr:from>
    <xdr:to>
      <xdr:col>19</xdr:col>
      <xdr:colOff>177800</xdr:colOff>
      <xdr:row>57</xdr:row>
      <xdr:rowOff>61496</xdr:rowOff>
    </xdr:to>
    <xdr:cxnSp macro="">
      <xdr:nvCxnSpPr>
        <xdr:cNvPr id="117" name="直線コネクタ 116"/>
        <xdr:cNvCxnSpPr/>
      </xdr:nvCxnSpPr>
      <xdr:spPr>
        <a:xfrm flipV="1">
          <a:off x="2908300" y="9808378"/>
          <a:ext cx="889000" cy="2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92064</xdr:rowOff>
    </xdr:from>
    <xdr:to>
      <xdr:col>20</xdr:col>
      <xdr:colOff>38100</xdr:colOff>
      <xdr:row>57</xdr:row>
      <xdr:rowOff>22214</xdr:rowOff>
    </xdr:to>
    <xdr:sp macro="" textlink="">
      <xdr:nvSpPr>
        <xdr:cNvPr id="118" name="フローチャート: 判断 117"/>
        <xdr:cNvSpPr/>
      </xdr:nvSpPr>
      <xdr:spPr>
        <a:xfrm>
          <a:off x="3746500" y="969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38741</xdr:rowOff>
    </xdr:from>
    <xdr:ext cx="534377" cy="259045"/>
    <xdr:sp macro="" textlink="">
      <xdr:nvSpPr>
        <xdr:cNvPr id="119" name="テキスト ボックス 118"/>
        <xdr:cNvSpPr txBox="1"/>
      </xdr:nvSpPr>
      <xdr:spPr>
        <a:xfrm>
          <a:off x="3530111" y="946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121000</xdr:rowOff>
    </xdr:from>
    <xdr:to>
      <xdr:col>15</xdr:col>
      <xdr:colOff>50800</xdr:colOff>
      <xdr:row>57</xdr:row>
      <xdr:rowOff>61496</xdr:rowOff>
    </xdr:to>
    <xdr:cxnSp macro="">
      <xdr:nvCxnSpPr>
        <xdr:cNvPr id="120" name="直線コネクタ 119"/>
        <xdr:cNvCxnSpPr/>
      </xdr:nvCxnSpPr>
      <xdr:spPr>
        <a:xfrm>
          <a:off x="2019300" y="9379300"/>
          <a:ext cx="889000" cy="45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98927</xdr:rowOff>
    </xdr:from>
    <xdr:to>
      <xdr:col>15</xdr:col>
      <xdr:colOff>101600</xdr:colOff>
      <xdr:row>57</xdr:row>
      <xdr:rowOff>29077</xdr:rowOff>
    </xdr:to>
    <xdr:sp macro="" textlink="">
      <xdr:nvSpPr>
        <xdr:cNvPr id="121" name="フローチャート: 判断 120"/>
        <xdr:cNvSpPr/>
      </xdr:nvSpPr>
      <xdr:spPr>
        <a:xfrm>
          <a:off x="2857500" y="970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45604</xdr:rowOff>
    </xdr:from>
    <xdr:ext cx="534377" cy="259045"/>
    <xdr:sp macro="" textlink="">
      <xdr:nvSpPr>
        <xdr:cNvPr id="122" name="テキスト ボックス 121"/>
        <xdr:cNvSpPr txBox="1"/>
      </xdr:nvSpPr>
      <xdr:spPr>
        <a:xfrm>
          <a:off x="2641111" y="947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121000</xdr:rowOff>
    </xdr:from>
    <xdr:to>
      <xdr:col>10</xdr:col>
      <xdr:colOff>114300</xdr:colOff>
      <xdr:row>57</xdr:row>
      <xdr:rowOff>53276</xdr:rowOff>
    </xdr:to>
    <xdr:cxnSp macro="">
      <xdr:nvCxnSpPr>
        <xdr:cNvPr id="123" name="直線コネクタ 122"/>
        <xdr:cNvCxnSpPr/>
      </xdr:nvCxnSpPr>
      <xdr:spPr>
        <a:xfrm flipV="1">
          <a:off x="1130300" y="9379300"/>
          <a:ext cx="889000" cy="44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147010</xdr:rowOff>
    </xdr:from>
    <xdr:to>
      <xdr:col>10</xdr:col>
      <xdr:colOff>165100</xdr:colOff>
      <xdr:row>54</xdr:row>
      <xdr:rowOff>77160</xdr:rowOff>
    </xdr:to>
    <xdr:sp macro="" textlink="">
      <xdr:nvSpPr>
        <xdr:cNvPr id="124" name="フローチャート: 判断 123"/>
        <xdr:cNvSpPr/>
      </xdr:nvSpPr>
      <xdr:spPr>
        <a:xfrm>
          <a:off x="1968500" y="923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93687</xdr:rowOff>
    </xdr:from>
    <xdr:ext cx="599010" cy="259045"/>
    <xdr:sp macro="" textlink="">
      <xdr:nvSpPr>
        <xdr:cNvPr id="125" name="テキスト ボックス 124"/>
        <xdr:cNvSpPr txBox="1"/>
      </xdr:nvSpPr>
      <xdr:spPr>
        <a:xfrm>
          <a:off x="1719795" y="9009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115253</xdr:rowOff>
    </xdr:from>
    <xdr:to>
      <xdr:col>6</xdr:col>
      <xdr:colOff>38100</xdr:colOff>
      <xdr:row>57</xdr:row>
      <xdr:rowOff>45403</xdr:rowOff>
    </xdr:to>
    <xdr:sp macro="" textlink="">
      <xdr:nvSpPr>
        <xdr:cNvPr id="126" name="フローチャート: 判断 125"/>
        <xdr:cNvSpPr/>
      </xdr:nvSpPr>
      <xdr:spPr>
        <a:xfrm>
          <a:off x="1079500" y="971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61930</xdr:rowOff>
    </xdr:from>
    <xdr:ext cx="534377" cy="259045"/>
    <xdr:sp macro="" textlink="">
      <xdr:nvSpPr>
        <xdr:cNvPr id="127" name="テキスト ボックス 126"/>
        <xdr:cNvSpPr txBox="1"/>
      </xdr:nvSpPr>
      <xdr:spPr>
        <a:xfrm>
          <a:off x="863111" y="949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133491</xdr:rowOff>
    </xdr:from>
    <xdr:to>
      <xdr:col>24</xdr:col>
      <xdr:colOff>114300</xdr:colOff>
      <xdr:row>57</xdr:row>
      <xdr:rowOff>63641</xdr:rowOff>
    </xdr:to>
    <xdr:sp macro="" textlink="">
      <xdr:nvSpPr>
        <xdr:cNvPr id="133" name="楕円 132"/>
        <xdr:cNvSpPr/>
      </xdr:nvSpPr>
      <xdr:spPr>
        <a:xfrm>
          <a:off x="4584700" y="973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111918</xdr:rowOff>
    </xdr:from>
    <xdr:ext cx="534377" cy="259045"/>
    <xdr:sp macro="" textlink="">
      <xdr:nvSpPr>
        <xdr:cNvPr id="134" name="総務費該当値テキスト"/>
        <xdr:cNvSpPr txBox="1"/>
      </xdr:nvSpPr>
      <xdr:spPr>
        <a:xfrm>
          <a:off x="4686300" y="971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156378</xdr:rowOff>
    </xdr:from>
    <xdr:to>
      <xdr:col>20</xdr:col>
      <xdr:colOff>38100</xdr:colOff>
      <xdr:row>57</xdr:row>
      <xdr:rowOff>86528</xdr:rowOff>
    </xdr:to>
    <xdr:sp macro="" textlink="">
      <xdr:nvSpPr>
        <xdr:cNvPr id="135" name="楕円 134"/>
        <xdr:cNvSpPr/>
      </xdr:nvSpPr>
      <xdr:spPr>
        <a:xfrm>
          <a:off x="3746500" y="975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77655</xdr:rowOff>
    </xdr:from>
    <xdr:ext cx="534377" cy="259045"/>
    <xdr:sp macro="" textlink="">
      <xdr:nvSpPr>
        <xdr:cNvPr id="136" name="テキスト ボックス 135"/>
        <xdr:cNvSpPr txBox="1"/>
      </xdr:nvSpPr>
      <xdr:spPr>
        <a:xfrm>
          <a:off x="3530111" y="985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10696</xdr:rowOff>
    </xdr:from>
    <xdr:to>
      <xdr:col>15</xdr:col>
      <xdr:colOff>101600</xdr:colOff>
      <xdr:row>57</xdr:row>
      <xdr:rowOff>112296</xdr:rowOff>
    </xdr:to>
    <xdr:sp macro="" textlink="">
      <xdr:nvSpPr>
        <xdr:cNvPr id="137" name="楕円 136"/>
        <xdr:cNvSpPr/>
      </xdr:nvSpPr>
      <xdr:spPr>
        <a:xfrm>
          <a:off x="2857500" y="978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103423</xdr:rowOff>
    </xdr:from>
    <xdr:ext cx="534377" cy="259045"/>
    <xdr:sp macro="" textlink="">
      <xdr:nvSpPr>
        <xdr:cNvPr id="138" name="テキスト ボックス 137"/>
        <xdr:cNvSpPr txBox="1"/>
      </xdr:nvSpPr>
      <xdr:spPr>
        <a:xfrm>
          <a:off x="2641111" y="987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70200</xdr:rowOff>
    </xdr:from>
    <xdr:to>
      <xdr:col>10</xdr:col>
      <xdr:colOff>165100</xdr:colOff>
      <xdr:row>55</xdr:row>
      <xdr:rowOff>350</xdr:rowOff>
    </xdr:to>
    <xdr:sp macro="" textlink="">
      <xdr:nvSpPr>
        <xdr:cNvPr id="139" name="楕円 138"/>
        <xdr:cNvSpPr/>
      </xdr:nvSpPr>
      <xdr:spPr>
        <a:xfrm>
          <a:off x="1968500" y="932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162927</xdr:rowOff>
    </xdr:from>
    <xdr:ext cx="599010" cy="259045"/>
    <xdr:sp macro="" textlink="">
      <xdr:nvSpPr>
        <xdr:cNvPr id="140" name="テキスト ボックス 139"/>
        <xdr:cNvSpPr txBox="1"/>
      </xdr:nvSpPr>
      <xdr:spPr>
        <a:xfrm>
          <a:off x="1719795" y="9421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2476</xdr:rowOff>
    </xdr:from>
    <xdr:to>
      <xdr:col>6</xdr:col>
      <xdr:colOff>38100</xdr:colOff>
      <xdr:row>57</xdr:row>
      <xdr:rowOff>104076</xdr:rowOff>
    </xdr:to>
    <xdr:sp macro="" textlink="">
      <xdr:nvSpPr>
        <xdr:cNvPr id="141" name="楕円 140"/>
        <xdr:cNvSpPr/>
      </xdr:nvSpPr>
      <xdr:spPr>
        <a:xfrm>
          <a:off x="1079500" y="977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95203</xdr:rowOff>
    </xdr:from>
    <xdr:ext cx="534377" cy="259045"/>
    <xdr:sp macro="" textlink="">
      <xdr:nvSpPr>
        <xdr:cNvPr id="142" name="テキスト ボックス 141"/>
        <xdr:cNvSpPr txBox="1"/>
      </xdr:nvSpPr>
      <xdr:spPr>
        <a:xfrm>
          <a:off x="863111" y="986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17235</xdr:rowOff>
    </xdr:from>
    <xdr:to>
      <xdr:col>24</xdr:col>
      <xdr:colOff>62865</xdr:colOff>
      <xdr:row>79</xdr:row>
      <xdr:rowOff>15255</xdr:rowOff>
    </xdr:to>
    <xdr:cxnSp macro="">
      <xdr:nvCxnSpPr>
        <xdr:cNvPr id="169" name="直線コネクタ 168"/>
        <xdr:cNvCxnSpPr/>
      </xdr:nvCxnSpPr>
      <xdr:spPr>
        <a:xfrm flipV="1">
          <a:off x="4633595" y="12190185"/>
          <a:ext cx="1270" cy="136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19082</xdr:rowOff>
    </xdr:from>
    <xdr:ext cx="599010" cy="259045"/>
    <xdr:sp macro="" textlink="">
      <xdr:nvSpPr>
        <xdr:cNvPr id="170" name="民生費最小値テキスト"/>
        <xdr:cNvSpPr txBox="1"/>
      </xdr:nvSpPr>
      <xdr:spPr>
        <a:xfrm>
          <a:off x="4686300" y="1356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15255</xdr:rowOff>
    </xdr:from>
    <xdr:to>
      <xdr:col>24</xdr:col>
      <xdr:colOff>152400</xdr:colOff>
      <xdr:row>79</xdr:row>
      <xdr:rowOff>15255</xdr:rowOff>
    </xdr:to>
    <xdr:cxnSp macro="">
      <xdr:nvCxnSpPr>
        <xdr:cNvPr id="171" name="直線コネクタ 170"/>
        <xdr:cNvCxnSpPr/>
      </xdr:nvCxnSpPr>
      <xdr:spPr>
        <a:xfrm>
          <a:off x="4546600" y="1355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135362</xdr:rowOff>
    </xdr:from>
    <xdr:ext cx="599010" cy="259045"/>
    <xdr:sp macro="" textlink="">
      <xdr:nvSpPr>
        <xdr:cNvPr id="172" name="民生費最大値テキスト"/>
        <xdr:cNvSpPr txBox="1"/>
      </xdr:nvSpPr>
      <xdr:spPr>
        <a:xfrm>
          <a:off x="4686300" y="1196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253,500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17235</xdr:rowOff>
    </xdr:from>
    <xdr:to>
      <xdr:col>24</xdr:col>
      <xdr:colOff>152400</xdr:colOff>
      <xdr:row>71</xdr:row>
      <xdr:rowOff>17235</xdr:rowOff>
    </xdr:to>
    <xdr:cxnSp macro="">
      <xdr:nvCxnSpPr>
        <xdr:cNvPr id="173" name="直線コネクタ 172"/>
        <xdr:cNvCxnSpPr/>
      </xdr:nvCxnSpPr>
      <xdr:spPr>
        <a:xfrm>
          <a:off x="4546600" y="1219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16115</xdr:rowOff>
    </xdr:from>
    <xdr:to>
      <xdr:col>24</xdr:col>
      <xdr:colOff>63500</xdr:colOff>
      <xdr:row>74</xdr:row>
      <xdr:rowOff>13872</xdr:rowOff>
    </xdr:to>
    <xdr:cxnSp macro="">
      <xdr:nvCxnSpPr>
        <xdr:cNvPr id="174" name="直線コネクタ 173"/>
        <xdr:cNvCxnSpPr/>
      </xdr:nvCxnSpPr>
      <xdr:spPr>
        <a:xfrm flipV="1">
          <a:off x="3797300" y="12531965"/>
          <a:ext cx="838200" cy="16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82611</xdr:rowOff>
    </xdr:from>
    <xdr:ext cx="599010" cy="259045"/>
    <xdr:sp macro="" textlink="">
      <xdr:nvSpPr>
        <xdr:cNvPr id="175" name="民生費平均値テキスト"/>
        <xdr:cNvSpPr txBox="1"/>
      </xdr:nvSpPr>
      <xdr:spPr>
        <a:xfrm>
          <a:off x="4686300" y="12941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104184</xdr:rowOff>
    </xdr:from>
    <xdr:to>
      <xdr:col>24</xdr:col>
      <xdr:colOff>114300</xdr:colOff>
      <xdr:row>76</xdr:row>
      <xdr:rowOff>34333</xdr:rowOff>
    </xdr:to>
    <xdr:sp macro="" textlink="">
      <xdr:nvSpPr>
        <xdr:cNvPr id="176" name="フローチャート: 判断 175"/>
        <xdr:cNvSpPr/>
      </xdr:nvSpPr>
      <xdr:spPr>
        <a:xfrm>
          <a:off x="4584700" y="129629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38082</xdr:rowOff>
    </xdr:from>
    <xdr:to>
      <xdr:col>19</xdr:col>
      <xdr:colOff>177800</xdr:colOff>
      <xdr:row>74</xdr:row>
      <xdr:rowOff>13872</xdr:rowOff>
    </xdr:to>
    <xdr:cxnSp macro="">
      <xdr:nvCxnSpPr>
        <xdr:cNvPr id="177" name="直線コネクタ 176"/>
        <xdr:cNvCxnSpPr/>
      </xdr:nvCxnSpPr>
      <xdr:spPr>
        <a:xfrm>
          <a:off x="2908300" y="12553932"/>
          <a:ext cx="889000" cy="14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44258</xdr:rowOff>
    </xdr:from>
    <xdr:to>
      <xdr:col>20</xdr:col>
      <xdr:colOff>38100</xdr:colOff>
      <xdr:row>76</xdr:row>
      <xdr:rowOff>145858</xdr:rowOff>
    </xdr:to>
    <xdr:sp macro="" textlink="">
      <xdr:nvSpPr>
        <xdr:cNvPr id="178" name="フローチャート: 判断 177"/>
        <xdr:cNvSpPr/>
      </xdr:nvSpPr>
      <xdr:spPr>
        <a:xfrm>
          <a:off x="3746500" y="1307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136985</xdr:rowOff>
    </xdr:from>
    <xdr:ext cx="599010" cy="259045"/>
    <xdr:sp macro="" textlink="">
      <xdr:nvSpPr>
        <xdr:cNvPr id="179" name="テキスト ボックス 178"/>
        <xdr:cNvSpPr txBox="1"/>
      </xdr:nvSpPr>
      <xdr:spPr>
        <a:xfrm>
          <a:off x="3497795" y="13167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38082</xdr:rowOff>
    </xdr:from>
    <xdr:to>
      <xdr:col>15</xdr:col>
      <xdr:colOff>50800</xdr:colOff>
      <xdr:row>75</xdr:row>
      <xdr:rowOff>2453</xdr:rowOff>
    </xdr:to>
    <xdr:cxnSp macro="">
      <xdr:nvCxnSpPr>
        <xdr:cNvPr id="180" name="直線コネクタ 179"/>
        <xdr:cNvCxnSpPr/>
      </xdr:nvCxnSpPr>
      <xdr:spPr>
        <a:xfrm flipV="1">
          <a:off x="2019300" y="12553932"/>
          <a:ext cx="889000" cy="307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124801</xdr:rowOff>
    </xdr:from>
    <xdr:to>
      <xdr:col>15</xdr:col>
      <xdr:colOff>101600</xdr:colOff>
      <xdr:row>76</xdr:row>
      <xdr:rowOff>54952</xdr:rowOff>
    </xdr:to>
    <xdr:sp macro="" textlink="">
      <xdr:nvSpPr>
        <xdr:cNvPr id="181" name="フローチャート: 判断 180"/>
        <xdr:cNvSpPr/>
      </xdr:nvSpPr>
      <xdr:spPr>
        <a:xfrm>
          <a:off x="2857500" y="1298355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46079</xdr:rowOff>
    </xdr:from>
    <xdr:ext cx="599010" cy="259045"/>
    <xdr:sp macro="" textlink="">
      <xdr:nvSpPr>
        <xdr:cNvPr id="182" name="テキスト ボックス 181"/>
        <xdr:cNvSpPr txBox="1"/>
      </xdr:nvSpPr>
      <xdr:spPr>
        <a:xfrm>
          <a:off x="2608795" y="1307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2453</xdr:rowOff>
    </xdr:from>
    <xdr:to>
      <xdr:col>10</xdr:col>
      <xdr:colOff>114300</xdr:colOff>
      <xdr:row>75</xdr:row>
      <xdr:rowOff>82876</xdr:rowOff>
    </xdr:to>
    <xdr:cxnSp macro="">
      <xdr:nvCxnSpPr>
        <xdr:cNvPr id="183" name="直線コネクタ 182"/>
        <xdr:cNvCxnSpPr/>
      </xdr:nvCxnSpPr>
      <xdr:spPr>
        <a:xfrm flipV="1">
          <a:off x="1130300" y="12861203"/>
          <a:ext cx="889000" cy="80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128731</xdr:rowOff>
    </xdr:from>
    <xdr:to>
      <xdr:col>10</xdr:col>
      <xdr:colOff>165100</xdr:colOff>
      <xdr:row>76</xdr:row>
      <xdr:rowOff>58880</xdr:rowOff>
    </xdr:to>
    <xdr:sp macro="" textlink="">
      <xdr:nvSpPr>
        <xdr:cNvPr id="184" name="フローチャート: 判断 183"/>
        <xdr:cNvSpPr/>
      </xdr:nvSpPr>
      <xdr:spPr>
        <a:xfrm>
          <a:off x="1968500" y="129874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50007</xdr:rowOff>
    </xdr:from>
    <xdr:ext cx="599010" cy="259045"/>
    <xdr:sp macro="" textlink="">
      <xdr:nvSpPr>
        <xdr:cNvPr id="185" name="テキスト ボックス 184"/>
        <xdr:cNvSpPr txBox="1"/>
      </xdr:nvSpPr>
      <xdr:spPr>
        <a:xfrm>
          <a:off x="1719795" y="1308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15388</xdr:rowOff>
    </xdr:from>
    <xdr:to>
      <xdr:col>6</xdr:col>
      <xdr:colOff>38100</xdr:colOff>
      <xdr:row>76</xdr:row>
      <xdr:rowOff>116988</xdr:rowOff>
    </xdr:to>
    <xdr:sp macro="" textlink="">
      <xdr:nvSpPr>
        <xdr:cNvPr id="186" name="フローチャート: 判断 185"/>
        <xdr:cNvSpPr/>
      </xdr:nvSpPr>
      <xdr:spPr>
        <a:xfrm>
          <a:off x="1079500" y="1304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108115</xdr:rowOff>
    </xdr:from>
    <xdr:ext cx="599010" cy="259045"/>
    <xdr:sp macro="" textlink="">
      <xdr:nvSpPr>
        <xdr:cNvPr id="187" name="テキスト ボックス 186"/>
        <xdr:cNvSpPr txBox="1"/>
      </xdr:nvSpPr>
      <xdr:spPr>
        <a:xfrm>
          <a:off x="830795" y="13138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136765</xdr:rowOff>
    </xdr:from>
    <xdr:to>
      <xdr:col>24</xdr:col>
      <xdr:colOff>114300</xdr:colOff>
      <xdr:row>73</xdr:row>
      <xdr:rowOff>66915</xdr:rowOff>
    </xdr:to>
    <xdr:sp macro="" textlink="">
      <xdr:nvSpPr>
        <xdr:cNvPr id="193" name="楕円 192"/>
        <xdr:cNvSpPr/>
      </xdr:nvSpPr>
      <xdr:spPr>
        <a:xfrm>
          <a:off x="4584700" y="1248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159642</xdr:rowOff>
    </xdr:from>
    <xdr:ext cx="599010" cy="259045"/>
    <xdr:sp macro="" textlink="">
      <xdr:nvSpPr>
        <xdr:cNvPr id="194" name="民生費該当値テキスト"/>
        <xdr:cNvSpPr txBox="1"/>
      </xdr:nvSpPr>
      <xdr:spPr>
        <a:xfrm>
          <a:off x="4686300" y="12332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134522</xdr:rowOff>
    </xdr:from>
    <xdr:to>
      <xdr:col>20</xdr:col>
      <xdr:colOff>38100</xdr:colOff>
      <xdr:row>74</xdr:row>
      <xdr:rowOff>64672</xdr:rowOff>
    </xdr:to>
    <xdr:sp macro="" textlink="">
      <xdr:nvSpPr>
        <xdr:cNvPr id="195" name="楕円 194"/>
        <xdr:cNvSpPr/>
      </xdr:nvSpPr>
      <xdr:spPr>
        <a:xfrm>
          <a:off x="3746500" y="126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81199</xdr:rowOff>
    </xdr:from>
    <xdr:ext cx="599010" cy="259045"/>
    <xdr:sp macro="" textlink="">
      <xdr:nvSpPr>
        <xdr:cNvPr id="196" name="テキスト ボックス 195"/>
        <xdr:cNvSpPr txBox="1"/>
      </xdr:nvSpPr>
      <xdr:spPr>
        <a:xfrm>
          <a:off x="3497795" y="12425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158732</xdr:rowOff>
    </xdr:from>
    <xdr:to>
      <xdr:col>15</xdr:col>
      <xdr:colOff>101600</xdr:colOff>
      <xdr:row>73</xdr:row>
      <xdr:rowOff>88882</xdr:rowOff>
    </xdr:to>
    <xdr:sp macro="" textlink="">
      <xdr:nvSpPr>
        <xdr:cNvPr id="197" name="楕円 196"/>
        <xdr:cNvSpPr/>
      </xdr:nvSpPr>
      <xdr:spPr>
        <a:xfrm>
          <a:off x="2857500" y="1250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105409</xdr:rowOff>
    </xdr:from>
    <xdr:ext cx="599010" cy="259045"/>
    <xdr:sp macro="" textlink="">
      <xdr:nvSpPr>
        <xdr:cNvPr id="198" name="テキスト ボックス 197"/>
        <xdr:cNvSpPr txBox="1"/>
      </xdr:nvSpPr>
      <xdr:spPr>
        <a:xfrm>
          <a:off x="2608795" y="12278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123103</xdr:rowOff>
    </xdr:from>
    <xdr:to>
      <xdr:col>10</xdr:col>
      <xdr:colOff>165100</xdr:colOff>
      <xdr:row>75</xdr:row>
      <xdr:rowOff>53253</xdr:rowOff>
    </xdr:to>
    <xdr:sp macro="" textlink="">
      <xdr:nvSpPr>
        <xdr:cNvPr id="199" name="楕円 198"/>
        <xdr:cNvSpPr/>
      </xdr:nvSpPr>
      <xdr:spPr>
        <a:xfrm>
          <a:off x="1968500" y="1281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69780</xdr:rowOff>
    </xdr:from>
    <xdr:ext cx="599010" cy="259045"/>
    <xdr:sp macro="" textlink="">
      <xdr:nvSpPr>
        <xdr:cNvPr id="200" name="テキスト ボックス 199"/>
        <xdr:cNvSpPr txBox="1"/>
      </xdr:nvSpPr>
      <xdr:spPr>
        <a:xfrm>
          <a:off x="1719795" y="12585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32076</xdr:rowOff>
    </xdr:from>
    <xdr:to>
      <xdr:col>6</xdr:col>
      <xdr:colOff>38100</xdr:colOff>
      <xdr:row>75</xdr:row>
      <xdr:rowOff>133676</xdr:rowOff>
    </xdr:to>
    <xdr:sp macro="" textlink="">
      <xdr:nvSpPr>
        <xdr:cNvPr id="201" name="楕円 200"/>
        <xdr:cNvSpPr/>
      </xdr:nvSpPr>
      <xdr:spPr>
        <a:xfrm>
          <a:off x="1079500" y="1289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150203</xdr:rowOff>
    </xdr:from>
    <xdr:ext cx="599010" cy="259045"/>
    <xdr:sp macro="" textlink="">
      <xdr:nvSpPr>
        <xdr:cNvPr id="202" name="テキスト ボックス 201"/>
        <xdr:cNvSpPr txBox="1"/>
      </xdr:nvSpPr>
      <xdr:spPr>
        <a:xfrm>
          <a:off x="830795" y="12666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140957</xdr:rowOff>
    </xdr:from>
    <xdr:to>
      <xdr:col>24</xdr:col>
      <xdr:colOff>62865</xdr:colOff>
      <xdr:row>98</xdr:row>
      <xdr:rowOff>122135</xdr:rowOff>
    </xdr:to>
    <xdr:cxnSp macro="">
      <xdr:nvCxnSpPr>
        <xdr:cNvPr id="227" name="直線コネクタ 226"/>
        <xdr:cNvCxnSpPr/>
      </xdr:nvCxnSpPr>
      <xdr:spPr>
        <a:xfrm flipV="1">
          <a:off x="4633595" y="15400007"/>
          <a:ext cx="1270" cy="152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125962</xdr:rowOff>
    </xdr:from>
    <xdr:ext cx="534377" cy="259045"/>
    <xdr:sp macro="" textlink="">
      <xdr:nvSpPr>
        <xdr:cNvPr id="228" name="衛生費最小値テキスト"/>
        <xdr:cNvSpPr txBox="1"/>
      </xdr:nvSpPr>
      <xdr:spPr>
        <a:xfrm>
          <a:off x="4686300" y="169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122135</xdr:rowOff>
    </xdr:from>
    <xdr:to>
      <xdr:col>24</xdr:col>
      <xdr:colOff>152400</xdr:colOff>
      <xdr:row>98</xdr:row>
      <xdr:rowOff>122135</xdr:rowOff>
    </xdr:to>
    <xdr:cxnSp macro="">
      <xdr:nvCxnSpPr>
        <xdr:cNvPr id="229" name="直線コネクタ 228"/>
        <xdr:cNvCxnSpPr/>
      </xdr:nvCxnSpPr>
      <xdr:spPr>
        <a:xfrm>
          <a:off x="4546600" y="169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87634</xdr:rowOff>
    </xdr:from>
    <xdr:ext cx="599010" cy="259045"/>
    <xdr:sp macro="" textlink="">
      <xdr:nvSpPr>
        <xdr:cNvPr id="230" name="衛生費最大値テキスト"/>
        <xdr:cNvSpPr txBox="1"/>
      </xdr:nvSpPr>
      <xdr:spPr>
        <a:xfrm>
          <a:off x="4686300" y="1517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140957</xdr:rowOff>
    </xdr:from>
    <xdr:to>
      <xdr:col>24</xdr:col>
      <xdr:colOff>152400</xdr:colOff>
      <xdr:row>89</xdr:row>
      <xdr:rowOff>140957</xdr:rowOff>
    </xdr:to>
    <xdr:cxnSp macro="">
      <xdr:nvCxnSpPr>
        <xdr:cNvPr id="231" name="直線コネクタ 230"/>
        <xdr:cNvCxnSpPr/>
      </xdr:nvCxnSpPr>
      <xdr:spPr>
        <a:xfrm>
          <a:off x="4546600" y="1540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152236</xdr:rowOff>
    </xdr:from>
    <xdr:to>
      <xdr:col>24</xdr:col>
      <xdr:colOff>63500</xdr:colOff>
      <xdr:row>95</xdr:row>
      <xdr:rowOff>145148</xdr:rowOff>
    </xdr:to>
    <xdr:cxnSp macro="">
      <xdr:nvCxnSpPr>
        <xdr:cNvPr id="232" name="直線コネクタ 231"/>
        <xdr:cNvCxnSpPr/>
      </xdr:nvCxnSpPr>
      <xdr:spPr>
        <a:xfrm>
          <a:off x="3797300" y="16268536"/>
          <a:ext cx="838200" cy="16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23892</xdr:rowOff>
    </xdr:from>
    <xdr:ext cx="534377" cy="259045"/>
    <xdr:sp macro="" textlink="">
      <xdr:nvSpPr>
        <xdr:cNvPr id="233" name="衛生費平均値テキスト"/>
        <xdr:cNvSpPr txBox="1"/>
      </xdr:nvSpPr>
      <xdr:spPr>
        <a:xfrm>
          <a:off x="4686300" y="16483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45465</xdr:rowOff>
    </xdr:from>
    <xdr:to>
      <xdr:col>24</xdr:col>
      <xdr:colOff>114300</xdr:colOff>
      <xdr:row>96</xdr:row>
      <xdr:rowOff>147065</xdr:rowOff>
    </xdr:to>
    <xdr:sp macro="" textlink="">
      <xdr:nvSpPr>
        <xdr:cNvPr id="234" name="フローチャート: 判断 233"/>
        <xdr:cNvSpPr/>
      </xdr:nvSpPr>
      <xdr:spPr>
        <a:xfrm>
          <a:off x="4584700" y="165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152236</xdr:rowOff>
    </xdr:from>
    <xdr:to>
      <xdr:col>19</xdr:col>
      <xdr:colOff>177800</xdr:colOff>
      <xdr:row>95</xdr:row>
      <xdr:rowOff>24733</xdr:rowOff>
    </xdr:to>
    <xdr:cxnSp macro="">
      <xdr:nvCxnSpPr>
        <xdr:cNvPr id="235" name="直線コネクタ 234"/>
        <xdr:cNvCxnSpPr/>
      </xdr:nvCxnSpPr>
      <xdr:spPr>
        <a:xfrm flipV="1">
          <a:off x="2908300" y="16268536"/>
          <a:ext cx="889000" cy="4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151975</xdr:rowOff>
    </xdr:from>
    <xdr:to>
      <xdr:col>20</xdr:col>
      <xdr:colOff>38100</xdr:colOff>
      <xdr:row>96</xdr:row>
      <xdr:rowOff>82125</xdr:rowOff>
    </xdr:to>
    <xdr:sp macro="" textlink="">
      <xdr:nvSpPr>
        <xdr:cNvPr id="236" name="フローチャート: 判断 235"/>
        <xdr:cNvSpPr/>
      </xdr:nvSpPr>
      <xdr:spPr>
        <a:xfrm>
          <a:off x="37465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73252</xdr:rowOff>
    </xdr:from>
    <xdr:ext cx="534377" cy="259045"/>
    <xdr:sp macro="" textlink="">
      <xdr:nvSpPr>
        <xdr:cNvPr id="237" name="テキスト ボックス 236"/>
        <xdr:cNvSpPr txBox="1"/>
      </xdr:nvSpPr>
      <xdr:spPr>
        <a:xfrm>
          <a:off x="3530111" y="1653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24733</xdr:rowOff>
    </xdr:from>
    <xdr:to>
      <xdr:col>15</xdr:col>
      <xdr:colOff>50800</xdr:colOff>
      <xdr:row>97</xdr:row>
      <xdr:rowOff>75597</xdr:rowOff>
    </xdr:to>
    <xdr:cxnSp macro="">
      <xdr:nvCxnSpPr>
        <xdr:cNvPr id="238" name="直線コネクタ 237"/>
        <xdr:cNvCxnSpPr/>
      </xdr:nvCxnSpPr>
      <xdr:spPr>
        <a:xfrm flipV="1">
          <a:off x="2019300" y="16312483"/>
          <a:ext cx="889000" cy="39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133725</xdr:rowOff>
    </xdr:from>
    <xdr:to>
      <xdr:col>15</xdr:col>
      <xdr:colOff>101600</xdr:colOff>
      <xdr:row>96</xdr:row>
      <xdr:rowOff>63875</xdr:rowOff>
    </xdr:to>
    <xdr:sp macro="" textlink="">
      <xdr:nvSpPr>
        <xdr:cNvPr id="239" name="フローチャート: 判断 238"/>
        <xdr:cNvSpPr/>
      </xdr:nvSpPr>
      <xdr:spPr>
        <a:xfrm>
          <a:off x="2857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55002</xdr:rowOff>
    </xdr:from>
    <xdr:ext cx="534377" cy="259045"/>
    <xdr:sp macro="" textlink="">
      <xdr:nvSpPr>
        <xdr:cNvPr id="240" name="テキスト ボックス 239"/>
        <xdr:cNvSpPr txBox="1"/>
      </xdr:nvSpPr>
      <xdr:spPr>
        <a:xfrm>
          <a:off x="2641111" y="1651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75597</xdr:rowOff>
    </xdr:from>
    <xdr:to>
      <xdr:col>10</xdr:col>
      <xdr:colOff>114300</xdr:colOff>
      <xdr:row>97</xdr:row>
      <xdr:rowOff>79502</xdr:rowOff>
    </xdr:to>
    <xdr:cxnSp macro="">
      <xdr:nvCxnSpPr>
        <xdr:cNvPr id="241" name="直線コネクタ 240"/>
        <xdr:cNvCxnSpPr/>
      </xdr:nvCxnSpPr>
      <xdr:spPr>
        <a:xfrm flipV="1">
          <a:off x="1130300" y="16706247"/>
          <a:ext cx="889000" cy="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10471</xdr:rowOff>
    </xdr:from>
    <xdr:to>
      <xdr:col>10</xdr:col>
      <xdr:colOff>165100</xdr:colOff>
      <xdr:row>96</xdr:row>
      <xdr:rowOff>112071</xdr:rowOff>
    </xdr:to>
    <xdr:sp macro="" textlink="">
      <xdr:nvSpPr>
        <xdr:cNvPr id="242" name="フローチャート: 判断 241"/>
        <xdr:cNvSpPr/>
      </xdr:nvSpPr>
      <xdr:spPr>
        <a:xfrm>
          <a:off x="1968500" y="1646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128598</xdr:rowOff>
    </xdr:from>
    <xdr:ext cx="534377" cy="259045"/>
    <xdr:sp macro="" textlink="">
      <xdr:nvSpPr>
        <xdr:cNvPr id="243" name="テキスト ボックス 242"/>
        <xdr:cNvSpPr txBox="1"/>
      </xdr:nvSpPr>
      <xdr:spPr>
        <a:xfrm>
          <a:off x="1752111" y="1624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72803</xdr:rowOff>
    </xdr:from>
    <xdr:to>
      <xdr:col>6</xdr:col>
      <xdr:colOff>38100</xdr:colOff>
      <xdr:row>97</xdr:row>
      <xdr:rowOff>2953</xdr:rowOff>
    </xdr:to>
    <xdr:sp macro="" textlink="">
      <xdr:nvSpPr>
        <xdr:cNvPr id="244" name="フローチャート: 判断 243"/>
        <xdr:cNvSpPr/>
      </xdr:nvSpPr>
      <xdr:spPr>
        <a:xfrm>
          <a:off x="1079500" y="1653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19480</xdr:rowOff>
    </xdr:from>
    <xdr:ext cx="534377" cy="259045"/>
    <xdr:sp macro="" textlink="">
      <xdr:nvSpPr>
        <xdr:cNvPr id="245" name="テキスト ボックス 244"/>
        <xdr:cNvSpPr txBox="1"/>
      </xdr:nvSpPr>
      <xdr:spPr>
        <a:xfrm>
          <a:off x="863111" y="1630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94348</xdr:rowOff>
    </xdr:from>
    <xdr:to>
      <xdr:col>24</xdr:col>
      <xdr:colOff>114300</xdr:colOff>
      <xdr:row>96</xdr:row>
      <xdr:rowOff>24498</xdr:rowOff>
    </xdr:to>
    <xdr:sp macro="" textlink="">
      <xdr:nvSpPr>
        <xdr:cNvPr id="251" name="楕円 250"/>
        <xdr:cNvSpPr/>
      </xdr:nvSpPr>
      <xdr:spPr>
        <a:xfrm>
          <a:off x="4584700" y="1638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117225</xdr:rowOff>
    </xdr:from>
    <xdr:ext cx="534377" cy="259045"/>
    <xdr:sp macro="" textlink="">
      <xdr:nvSpPr>
        <xdr:cNvPr id="252" name="衛生費該当値テキスト"/>
        <xdr:cNvSpPr txBox="1"/>
      </xdr:nvSpPr>
      <xdr:spPr>
        <a:xfrm>
          <a:off x="4686300" y="1623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101436</xdr:rowOff>
    </xdr:from>
    <xdr:to>
      <xdr:col>20</xdr:col>
      <xdr:colOff>38100</xdr:colOff>
      <xdr:row>95</xdr:row>
      <xdr:rowOff>31586</xdr:rowOff>
    </xdr:to>
    <xdr:sp macro="" textlink="">
      <xdr:nvSpPr>
        <xdr:cNvPr id="253" name="楕円 252"/>
        <xdr:cNvSpPr/>
      </xdr:nvSpPr>
      <xdr:spPr>
        <a:xfrm>
          <a:off x="3746500" y="1621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48113</xdr:rowOff>
    </xdr:from>
    <xdr:ext cx="534377" cy="259045"/>
    <xdr:sp macro="" textlink="">
      <xdr:nvSpPr>
        <xdr:cNvPr id="254" name="テキスト ボックス 253"/>
        <xdr:cNvSpPr txBox="1"/>
      </xdr:nvSpPr>
      <xdr:spPr>
        <a:xfrm>
          <a:off x="3530111" y="1599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145383</xdr:rowOff>
    </xdr:from>
    <xdr:to>
      <xdr:col>15</xdr:col>
      <xdr:colOff>101600</xdr:colOff>
      <xdr:row>95</xdr:row>
      <xdr:rowOff>75533</xdr:rowOff>
    </xdr:to>
    <xdr:sp macro="" textlink="">
      <xdr:nvSpPr>
        <xdr:cNvPr id="255" name="楕円 254"/>
        <xdr:cNvSpPr/>
      </xdr:nvSpPr>
      <xdr:spPr>
        <a:xfrm>
          <a:off x="2857500" y="1626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92060</xdr:rowOff>
    </xdr:from>
    <xdr:ext cx="534377" cy="259045"/>
    <xdr:sp macro="" textlink="">
      <xdr:nvSpPr>
        <xdr:cNvPr id="256" name="テキスト ボックス 255"/>
        <xdr:cNvSpPr txBox="1"/>
      </xdr:nvSpPr>
      <xdr:spPr>
        <a:xfrm>
          <a:off x="2641111" y="1603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24797</xdr:rowOff>
    </xdr:from>
    <xdr:to>
      <xdr:col>10</xdr:col>
      <xdr:colOff>165100</xdr:colOff>
      <xdr:row>97</xdr:row>
      <xdr:rowOff>126397</xdr:rowOff>
    </xdr:to>
    <xdr:sp macro="" textlink="">
      <xdr:nvSpPr>
        <xdr:cNvPr id="257" name="楕円 256"/>
        <xdr:cNvSpPr/>
      </xdr:nvSpPr>
      <xdr:spPr>
        <a:xfrm>
          <a:off x="1968500" y="1665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117524</xdr:rowOff>
    </xdr:from>
    <xdr:ext cx="534377" cy="259045"/>
    <xdr:sp macro="" textlink="">
      <xdr:nvSpPr>
        <xdr:cNvPr id="258" name="テキスト ボックス 257"/>
        <xdr:cNvSpPr txBox="1"/>
      </xdr:nvSpPr>
      <xdr:spPr>
        <a:xfrm>
          <a:off x="1752111" y="167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28702</xdr:rowOff>
    </xdr:from>
    <xdr:to>
      <xdr:col>6</xdr:col>
      <xdr:colOff>38100</xdr:colOff>
      <xdr:row>97</xdr:row>
      <xdr:rowOff>130302</xdr:rowOff>
    </xdr:to>
    <xdr:sp macro="" textlink="">
      <xdr:nvSpPr>
        <xdr:cNvPr id="259" name="楕円 258"/>
        <xdr:cNvSpPr/>
      </xdr:nvSpPr>
      <xdr:spPr>
        <a:xfrm>
          <a:off x="1079500" y="1665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121429</xdr:rowOff>
    </xdr:from>
    <xdr:ext cx="534377" cy="259045"/>
    <xdr:sp macro="" textlink="">
      <xdr:nvSpPr>
        <xdr:cNvPr id="260" name="テキスト ボックス 259"/>
        <xdr:cNvSpPr txBox="1"/>
      </xdr:nvSpPr>
      <xdr:spPr>
        <a:xfrm>
          <a:off x="863111" y="1675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23206</xdr:rowOff>
    </xdr:from>
    <xdr:to>
      <xdr:col>54</xdr:col>
      <xdr:colOff>189865</xdr:colOff>
      <xdr:row>38</xdr:row>
      <xdr:rowOff>139700</xdr:rowOff>
    </xdr:to>
    <xdr:cxnSp macro="">
      <xdr:nvCxnSpPr>
        <xdr:cNvPr id="282" name="直線コネクタ 281"/>
        <xdr:cNvCxnSpPr/>
      </xdr:nvCxnSpPr>
      <xdr:spPr>
        <a:xfrm flipV="1">
          <a:off x="10475595" y="5166706"/>
          <a:ext cx="1270" cy="1488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141333</xdr:rowOff>
    </xdr:from>
    <xdr:ext cx="534377" cy="259045"/>
    <xdr:sp macro="" textlink="">
      <xdr:nvSpPr>
        <xdr:cNvPr id="285" name="労働費最大値テキスト"/>
        <xdr:cNvSpPr txBox="1"/>
      </xdr:nvSpPr>
      <xdr:spPr>
        <a:xfrm>
          <a:off x="10528300" y="4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23206</xdr:rowOff>
    </xdr:from>
    <xdr:to>
      <xdr:col>55</xdr:col>
      <xdr:colOff>88900</xdr:colOff>
      <xdr:row>30</xdr:row>
      <xdr:rowOff>23206</xdr:rowOff>
    </xdr:to>
    <xdr:cxnSp macro="">
      <xdr:nvCxnSpPr>
        <xdr:cNvPr id="286" name="直線コネクタ 285"/>
        <xdr:cNvCxnSpPr/>
      </xdr:nvCxnSpPr>
      <xdr:spPr>
        <a:xfrm>
          <a:off x="10388600" y="51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101570</xdr:rowOff>
    </xdr:from>
    <xdr:to>
      <xdr:col>55</xdr:col>
      <xdr:colOff>0</xdr:colOff>
      <xdr:row>38</xdr:row>
      <xdr:rowOff>102575</xdr:rowOff>
    </xdr:to>
    <xdr:cxnSp macro="">
      <xdr:nvCxnSpPr>
        <xdr:cNvPr id="287" name="直線コネクタ 286"/>
        <xdr:cNvCxnSpPr/>
      </xdr:nvCxnSpPr>
      <xdr:spPr>
        <a:xfrm flipV="1">
          <a:off x="9639300" y="6616670"/>
          <a:ext cx="838200" cy="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169658</xdr:rowOff>
    </xdr:from>
    <xdr:ext cx="469744" cy="259045"/>
    <xdr:sp macro="" textlink="">
      <xdr:nvSpPr>
        <xdr:cNvPr id="288" name="労働費平均値テキスト"/>
        <xdr:cNvSpPr txBox="1"/>
      </xdr:nvSpPr>
      <xdr:spPr>
        <a:xfrm>
          <a:off x="10528300" y="6341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146781</xdr:rowOff>
    </xdr:from>
    <xdr:to>
      <xdr:col>55</xdr:col>
      <xdr:colOff>50800</xdr:colOff>
      <xdr:row>38</xdr:row>
      <xdr:rowOff>76932</xdr:rowOff>
    </xdr:to>
    <xdr:sp macro="" textlink="">
      <xdr:nvSpPr>
        <xdr:cNvPr id="289" name="フローチャート: 判断 288"/>
        <xdr:cNvSpPr/>
      </xdr:nvSpPr>
      <xdr:spPr>
        <a:xfrm>
          <a:off x="10426700" y="64904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102575</xdr:rowOff>
    </xdr:from>
    <xdr:to>
      <xdr:col>50</xdr:col>
      <xdr:colOff>114300</xdr:colOff>
      <xdr:row>38</xdr:row>
      <xdr:rowOff>103673</xdr:rowOff>
    </xdr:to>
    <xdr:cxnSp macro="">
      <xdr:nvCxnSpPr>
        <xdr:cNvPr id="290" name="直線コネクタ 289"/>
        <xdr:cNvCxnSpPr/>
      </xdr:nvCxnSpPr>
      <xdr:spPr>
        <a:xfrm flipV="1">
          <a:off x="8750300" y="6617675"/>
          <a:ext cx="8890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148244</xdr:rowOff>
    </xdr:from>
    <xdr:to>
      <xdr:col>50</xdr:col>
      <xdr:colOff>165100</xdr:colOff>
      <xdr:row>38</xdr:row>
      <xdr:rowOff>78394</xdr:rowOff>
    </xdr:to>
    <xdr:sp macro="" textlink="">
      <xdr:nvSpPr>
        <xdr:cNvPr id="291" name="フローチャート: 判断 290"/>
        <xdr:cNvSpPr/>
      </xdr:nvSpPr>
      <xdr:spPr>
        <a:xfrm>
          <a:off x="9588500" y="649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94921</xdr:rowOff>
    </xdr:from>
    <xdr:ext cx="469744" cy="259045"/>
    <xdr:sp macro="" textlink="">
      <xdr:nvSpPr>
        <xdr:cNvPr id="292" name="テキスト ボックス 291"/>
        <xdr:cNvSpPr txBox="1"/>
      </xdr:nvSpPr>
      <xdr:spPr>
        <a:xfrm>
          <a:off x="9404428" y="62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97272</xdr:rowOff>
    </xdr:from>
    <xdr:to>
      <xdr:col>45</xdr:col>
      <xdr:colOff>177800</xdr:colOff>
      <xdr:row>38</xdr:row>
      <xdr:rowOff>103673</xdr:rowOff>
    </xdr:to>
    <xdr:cxnSp macro="">
      <xdr:nvCxnSpPr>
        <xdr:cNvPr id="293" name="直線コネクタ 292"/>
        <xdr:cNvCxnSpPr/>
      </xdr:nvCxnSpPr>
      <xdr:spPr>
        <a:xfrm>
          <a:off x="7861300" y="6612372"/>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146964</xdr:rowOff>
    </xdr:from>
    <xdr:to>
      <xdr:col>46</xdr:col>
      <xdr:colOff>38100</xdr:colOff>
      <xdr:row>38</xdr:row>
      <xdr:rowOff>77115</xdr:rowOff>
    </xdr:to>
    <xdr:sp macro="" textlink="">
      <xdr:nvSpPr>
        <xdr:cNvPr id="294" name="フローチャート: 判断 293"/>
        <xdr:cNvSpPr/>
      </xdr:nvSpPr>
      <xdr:spPr>
        <a:xfrm>
          <a:off x="8699500" y="64906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93641</xdr:rowOff>
    </xdr:from>
    <xdr:ext cx="469744" cy="259045"/>
    <xdr:sp macro="" textlink="">
      <xdr:nvSpPr>
        <xdr:cNvPr id="295" name="テキスト ボックス 294"/>
        <xdr:cNvSpPr txBox="1"/>
      </xdr:nvSpPr>
      <xdr:spPr>
        <a:xfrm>
          <a:off x="8515428" y="62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97272</xdr:rowOff>
    </xdr:from>
    <xdr:to>
      <xdr:col>41</xdr:col>
      <xdr:colOff>50800</xdr:colOff>
      <xdr:row>38</xdr:row>
      <xdr:rowOff>100289</xdr:rowOff>
    </xdr:to>
    <xdr:cxnSp macro="">
      <xdr:nvCxnSpPr>
        <xdr:cNvPr id="296" name="直線コネクタ 295"/>
        <xdr:cNvCxnSpPr/>
      </xdr:nvCxnSpPr>
      <xdr:spPr>
        <a:xfrm flipV="1">
          <a:off x="6972300" y="6612372"/>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5232</xdr:rowOff>
    </xdr:from>
    <xdr:to>
      <xdr:col>41</xdr:col>
      <xdr:colOff>101600</xdr:colOff>
      <xdr:row>38</xdr:row>
      <xdr:rowOff>106832</xdr:rowOff>
    </xdr:to>
    <xdr:sp macro="" textlink="">
      <xdr:nvSpPr>
        <xdr:cNvPr id="297" name="フローチャート: 判断 296"/>
        <xdr:cNvSpPr/>
      </xdr:nvSpPr>
      <xdr:spPr>
        <a:xfrm>
          <a:off x="7810500" y="652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123359</xdr:rowOff>
    </xdr:from>
    <xdr:ext cx="378565" cy="259045"/>
    <xdr:sp macro="" textlink="">
      <xdr:nvSpPr>
        <xdr:cNvPr id="298" name="テキスト ボックス 297"/>
        <xdr:cNvSpPr txBox="1"/>
      </xdr:nvSpPr>
      <xdr:spPr>
        <a:xfrm>
          <a:off x="7672017" y="6295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24069</xdr:rowOff>
    </xdr:from>
    <xdr:to>
      <xdr:col>36</xdr:col>
      <xdr:colOff>165100</xdr:colOff>
      <xdr:row>38</xdr:row>
      <xdr:rowOff>125669</xdr:rowOff>
    </xdr:to>
    <xdr:sp macro="" textlink="">
      <xdr:nvSpPr>
        <xdr:cNvPr id="299" name="フローチャート: 判断 298"/>
        <xdr:cNvSpPr/>
      </xdr:nvSpPr>
      <xdr:spPr>
        <a:xfrm>
          <a:off x="6921500" y="653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142196</xdr:rowOff>
    </xdr:from>
    <xdr:ext cx="378565" cy="259045"/>
    <xdr:sp macro="" textlink="">
      <xdr:nvSpPr>
        <xdr:cNvPr id="300" name="テキスト ボックス 299"/>
        <xdr:cNvSpPr txBox="1"/>
      </xdr:nvSpPr>
      <xdr:spPr>
        <a:xfrm>
          <a:off x="6783017" y="631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50770</xdr:rowOff>
    </xdr:from>
    <xdr:to>
      <xdr:col>55</xdr:col>
      <xdr:colOff>50800</xdr:colOff>
      <xdr:row>38</xdr:row>
      <xdr:rowOff>152370</xdr:rowOff>
    </xdr:to>
    <xdr:sp macro="" textlink="">
      <xdr:nvSpPr>
        <xdr:cNvPr id="306" name="楕円 305"/>
        <xdr:cNvSpPr/>
      </xdr:nvSpPr>
      <xdr:spPr>
        <a:xfrm>
          <a:off x="10426700" y="656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137147</xdr:rowOff>
    </xdr:from>
    <xdr:ext cx="378565" cy="259045"/>
    <xdr:sp macro="" textlink="">
      <xdr:nvSpPr>
        <xdr:cNvPr id="307" name="労働費該当値テキスト"/>
        <xdr:cNvSpPr txBox="1"/>
      </xdr:nvSpPr>
      <xdr:spPr>
        <a:xfrm>
          <a:off x="10528300" y="6480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51775</xdr:rowOff>
    </xdr:from>
    <xdr:to>
      <xdr:col>50</xdr:col>
      <xdr:colOff>165100</xdr:colOff>
      <xdr:row>38</xdr:row>
      <xdr:rowOff>153375</xdr:rowOff>
    </xdr:to>
    <xdr:sp macro="" textlink="">
      <xdr:nvSpPr>
        <xdr:cNvPr id="308" name="楕円 307"/>
        <xdr:cNvSpPr/>
      </xdr:nvSpPr>
      <xdr:spPr>
        <a:xfrm>
          <a:off x="9588500" y="656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144502</xdr:rowOff>
    </xdr:from>
    <xdr:ext cx="378565" cy="259045"/>
    <xdr:sp macro="" textlink="">
      <xdr:nvSpPr>
        <xdr:cNvPr id="309" name="テキスト ボックス 308"/>
        <xdr:cNvSpPr txBox="1"/>
      </xdr:nvSpPr>
      <xdr:spPr>
        <a:xfrm>
          <a:off x="9450017" y="6659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52873</xdr:rowOff>
    </xdr:from>
    <xdr:to>
      <xdr:col>46</xdr:col>
      <xdr:colOff>38100</xdr:colOff>
      <xdr:row>38</xdr:row>
      <xdr:rowOff>154473</xdr:rowOff>
    </xdr:to>
    <xdr:sp macro="" textlink="">
      <xdr:nvSpPr>
        <xdr:cNvPr id="310" name="楕円 309"/>
        <xdr:cNvSpPr/>
      </xdr:nvSpPr>
      <xdr:spPr>
        <a:xfrm>
          <a:off x="8699500" y="656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145600</xdr:rowOff>
    </xdr:from>
    <xdr:ext cx="378565" cy="259045"/>
    <xdr:sp macro="" textlink="">
      <xdr:nvSpPr>
        <xdr:cNvPr id="311" name="テキスト ボックス 310"/>
        <xdr:cNvSpPr txBox="1"/>
      </xdr:nvSpPr>
      <xdr:spPr>
        <a:xfrm>
          <a:off x="8561017" y="66607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46472</xdr:rowOff>
    </xdr:from>
    <xdr:to>
      <xdr:col>41</xdr:col>
      <xdr:colOff>101600</xdr:colOff>
      <xdr:row>38</xdr:row>
      <xdr:rowOff>148072</xdr:rowOff>
    </xdr:to>
    <xdr:sp macro="" textlink="">
      <xdr:nvSpPr>
        <xdr:cNvPr id="312" name="楕円 311"/>
        <xdr:cNvSpPr/>
      </xdr:nvSpPr>
      <xdr:spPr>
        <a:xfrm>
          <a:off x="7810500" y="656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139199</xdr:rowOff>
    </xdr:from>
    <xdr:ext cx="378565" cy="259045"/>
    <xdr:sp macro="" textlink="">
      <xdr:nvSpPr>
        <xdr:cNvPr id="313" name="テキスト ボックス 312"/>
        <xdr:cNvSpPr txBox="1"/>
      </xdr:nvSpPr>
      <xdr:spPr>
        <a:xfrm>
          <a:off x="7672017" y="6654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49489</xdr:rowOff>
    </xdr:from>
    <xdr:to>
      <xdr:col>36</xdr:col>
      <xdr:colOff>165100</xdr:colOff>
      <xdr:row>38</xdr:row>
      <xdr:rowOff>151089</xdr:rowOff>
    </xdr:to>
    <xdr:sp macro="" textlink="">
      <xdr:nvSpPr>
        <xdr:cNvPr id="314" name="楕円 313"/>
        <xdr:cNvSpPr/>
      </xdr:nvSpPr>
      <xdr:spPr>
        <a:xfrm>
          <a:off x="6921500" y="656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142216</xdr:rowOff>
    </xdr:from>
    <xdr:ext cx="378565" cy="259045"/>
    <xdr:sp macro="" textlink="">
      <xdr:nvSpPr>
        <xdr:cNvPr id="315" name="テキスト ボックス 314"/>
        <xdr:cNvSpPr txBox="1"/>
      </xdr:nvSpPr>
      <xdr:spPr>
        <a:xfrm>
          <a:off x="6783017" y="6657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123787</xdr:rowOff>
    </xdr:from>
    <xdr:to>
      <xdr:col>54</xdr:col>
      <xdr:colOff>189865</xdr:colOff>
      <xdr:row>59</xdr:row>
      <xdr:rowOff>23190</xdr:rowOff>
    </xdr:to>
    <xdr:cxnSp macro="">
      <xdr:nvCxnSpPr>
        <xdr:cNvPr id="339" name="直線コネクタ 338"/>
        <xdr:cNvCxnSpPr/>
      </xdr:nvCxnSpPr>
      <xdr:spPr>
        <a:xfrm flipV="1">
          <a:off x="10475595" y="8867737"/>
          <a:ext cx="1270" cy="12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27017</xdr:rowOff>
    </xdr:from>
    <xdr:ext cx="469744" cy="259045"/>
    <xdr:sp macro="" textlink="">
      <xdr:nvSpPr>
        <xdr:cNvPr id="340" name="農林水産業費最小値テキスト"/>
        <xdr:cNvSpPr txBox="1"/>
      </xdr:nvSpPr>
      <xdr:spPr>
        <a:xfrm>
          <a:off x="10528300" y="1014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23190</xdr:rowOff>
    </xdr:from>
    <xdr:to>
      <xdr:col>55</xdr:col>
      <xdr:colOff>88900</xdr:colOff>
      <xdr:row>59</xdr:row>
      <xdr:rowOff>23190</xdr:rowOff>
    </xdr:to>
    <xdr:cxnSp macro="">
      <xdr:nvCxnSpPr>
        <xdr:cNvPr id="341" name="直線コネクタ 340"/>
        <xdr:cNvCxnSpPr/>
      </xdr:nvCxnSpPr>
      <xdr:spPr>
        <a:xfrm>
          <a:off x="10388600" y="1013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70464</xdr:rowOff>
    </xdr:from>
    <xdr:ext cx="599010" cy="259045"/>
    <xdr:sp macro="" textlink="">
      <xdr:nvSpPr>
        <xdr:cNvPr id="342" name="農林水産業費最大値テキスト"/>
        <xdr:cNvSpPr txBox="1"/>
      </xdr:nvSpPr>
      <xdr:spPr>
        <a:xfrm>
          <a:off x="10528300" y="864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123787</xdr:rowOff>
    </xdr:from>
    <xdr:to>
      <xdr:col>55</xdr:col>
      <xdr:colOff>88900</xdr:colOff>
      <xdr:row>51</xdr:row>
      <xdr:rowOff>123787</xdr:rowOff>
    </xdr:to>
    <xdr:cxnSp macro="">
      <xdr:nvCxnSpPr>
        <xdr:cNvPr id="343" name="直線コネクタ 342"/>
        <xdr:cNvCxnSpPr/>
      </xdr:nvCxnSpPr>
      <xdr:spPr>
        <a:xfrm>
          <a:off x="10388600" y="886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127584</xdr:rowOff>
    </xdr:from>
    <xdr:to>
      <xdr:col>55</xdr:col>
      <xdr:colOff>0</xdr:colOff>
      <xdr:row>57</xdr:row>
      <xdr:rowOff>167640</xdr:rowOff>
    </xdr:to>
    <xdr:cxnSp macro="">
      <xdr:nvCxnSpPr>
        <xdr:cNvPr id="344" name="直線コネクタ 343"/>
        <xdr:cNvCxnSpPr/>
      </xdr:nvCxnSpPr>
      <xdr:spPr>
        <a:xfrm>
          <a:off x="9639300" y="9900234"/>
          <a:ext cx="838200" cy="4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134752</xdr:rowOff>
    </xdr:from>
    <xdr:ext cx="534377" cy="259045"/>
    <xdr:sp macro="" textlink="">
      <xdr:nvSpPr>
        <xdr:cNvPr id="345" name="農林水産業費平均値テキスト"/>
        <xdr:cNvSpPr txBox="1"/>
      </xdr:nvSpPr>
      <xdr:spPr>
        <a:xfrm>
          <a:off x="10528300" y="9907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156325</xdr:rowOff>
    </xdr:from>
    <xdr:to>
      <xdr:col>55</xdr:col>
      <xdr:colOff>50800</xdr:colOff>
      <xdr:row>58</xdr:row>
      <xdr:rowOff>86475</xdr:rowOff>
    </xdr:to>
    <xdr:sp macro="" textlink="">
      <xdr:nvSpPr>
        <xdr:cNvPr id="346" name="フローチャート: 判断 345"/>
        <xdr:cNvSpPr/>
      </xdr:nvSpPr>
      <xdr:spPr>
        <a:xfrm>
          <a:off x="10426700" y="992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123965</xdr:rowOff>
    </xdr:from>
    <xdr:to>
      <xdr:col>50</xdr:col>
      <xdr:colOff>114300</xdr:colOff>
      <xdr:row>57</xdr:row>
      <xdr:rowOff>127584</xdr:rowOff>
    </xdr:to>
    <xdr:cxnSp macro="">
      <xdr:nvCxnSpPr>
        <xdr:cNvPr id="347" name="直線コネクタ 346"/>
        <xdr:cNvCxnSpPr/>
      </xdr:nvCxnSpPr>
      <xdr:spPr>
        <a:xfrm>
          <a:off x="8750300" y="9896615"/>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150965</xdr:rowOff>
    </xdr:from>
    <xdr:to>
      <xdr:col>50</xdr:col>
      <xdr:colOff>165100</xdr:colOff>
      <xdr:row>58</xdr:row>
      <xdr:rowOff>81115</xdr:rowOff>
    </xdr:to>
    <xdr:sp macro="" textlink="">
      <xdr:nvSpPr>
        <xdr:cNvPr id="348" name="フローチャート: 判断 347"/>
        <xdr:cNvSpPr/>
      </xdr:nvSpPr>
      <xdr:spPr>
        <a:xfrm>
          <a:off x="9588500" y="99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72242</xdr:rowOff>
    </xdr:from>
    <xdr:ext cx="534377" cy="259045"/>
    <xdr:sp macro="" textlink="">
      <xdr:nvSpPr>
        <xdr:cNvPr id="349" name="テキスト ボックス 348"/>
        <xdr:cNvSpPr txBox="1"/>
      </xdr:nvSpPr>
      <xdr:spPr>
        <a:xfrm>
          <a:off x="9372111" y="1001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118961</xdr:rowOff>
    </xdr:from>
    <xdr:to>
      <xdr:col>45</xdr:col>
      <xdr:colOff>177800</xdr:colOff>
      <xdr:row>57</xdr:row>
      <xdr:rowOff>123965</xdr:rowOff>
    </xdr:to>
    <xdr:cxnSp macro="">
      <xdr:nvCxnSpPr>
        <xdr:cNvPr id="350" name="直線コネクタ 349"/>
        <xdr:cNvCxnSpPr/>
      </xdr:nvCxnSpPr>
      <xdr:spPr>
        <a:xfrm>
          <a:off x="7861300" y="9891611"/>
          <a:ext cx="889000" cy="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156769</xdr:rowOff>
    </xdr:from>
    <xdr:to>
      <xdr:col>46</xdr:col>
      <xdr:colOff>38100</xdr:colOff>
      <xdr:row>58</xdr:row>
      <xdr:rowOff>86919</xdr:rowOff>
    </xdr:to>
    <xdr:sp macro="" textlink="">
      <xdr:nvSpPr>
        <xdr:cNvPr id="351" name="フローチャート: 判断 350"/>
        <xdr:cNvSpPr/>
      </xdr:nvSpPr>
      <xdr:spPr>
        <a:xfrm>
          <a:off x="8699500" y="992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78046</xdr:rowOff>
    </xdr:from>
    <xdr:ext cx="534377" cy="259045"/>
    <xdr:sp macro="" textlink="">
      <xdr:nvSpPr>
        <xdr:cNvPr id="352" name="テキスト ボックス 351"/>
        <xdr:cNvSpPr txBox="1"/>
      </xdr:nvSpPr>
      <xdr:spPr>
        <a:xfrm>
          <a:off x="8483111" y="1002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118961</xdr:rowOff>
    </xdr:from>
    <xdr:to>
      <xdr:col>41</xdr:col>
      <xdr:colOff>50800</xdr:colOff>
      <xdr:row>57</xdr:row>
      <xdr:rowOff>126035</xdr:rowOff>
    </xdr:to>
    <xdr:cxnSp macro="">
      <xdr:nvCxnSpPr>
        <xdr:cNvPr id="353" name="直線コネクタ 352"/>
        <xdr:cNvCxnSpPr/>
      </xdr:nvCxnSpPr>
      <xdr:spPr>
        <a:xfrm flipV="1">
          <a:off x="6972300" y="9891611"/>
          <a:ext cx="889000" cy="7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28587</xdr:rowOff>
    </xdr:from>
    <xdr:to>
      <xdr:col>41</xdr:col>
      <xdr:colOff>101600</xdr:colOff>
      <xdr:row>57</xdr:row>
      <xdr:rowOff>130187</xdr:rowOff>
    </xdr:to>
    <xdr:sp macro="" textlink="">
      <xdr:nvSpPr>
        <xdr:cNvPr id="354" name="フローチャート: 判断 353"/>
        <xdr:cNvSpPr/>
      </xdr:nvSpPr>
      <xdr:spPr>
        <a:xfrm>
          <a:off x="7810500" y="980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146714</xdr:rowOff>
    </xdr:from>
    <xdr:ext cx="534377" cy="259045"/>
    <xdr:sp macro="" textlink="">
      <xdr:nvSpPr>
        <xdr:cNvPr id="355" name="テキスト ボックス 354"/>
        <xdr:cNvSpPr txBox="1"/>
      </xdr:nvSpPr>
      <xdr:spPr>
        <a:xfrm>
          <a:off x="7594111" y="957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40374</xdr:rowOff>
    </xdr:from>
    <xdr:to>
      <xdr:col>36</xdr:col>
      <xdr:colOff>165100</xdr:colOff>
      <xdr:row>57</xdr:row>
      <xdr:rowOff>141974</xdr:rowOff>
    </xdr:to>
    <xdr:sp macro="" textlink="">
      <xdr:nvSpPr>
        <xdr:cNvPr id="356" name="フローチャート: 判断 355"/>
        <xdr:cNvSpPr/>
      </xdr:nvSpPr>
      <xdr:spPr>
        <a:xfrm>
          <a:off x="6921500" y="981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158501</xdr:rowOff>
    </xdr:from>
    <xdr:ext cx="534377" cy="259045"/>
    <xdr:sp macro="" textlink="">
      <xdr:nvSpPr>
        <xdr:cNvPr id="357" name="テキスト ボックス 356"/>
        <xdr:cNvSpPr txBox="1"/>
      </xdr:nvSpPr>
      <xdr:spPr>
        <a:xfrm>
          <a:off x="6705111" y="958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116840</xdr:rowOff>
    </xdr:from>
    <xdr:to>
      <xdr:col>55</xdr:col>
      <xdr:colOff>50800</xdr:colOff>
      <xdr:row>58</xdr:row>
      <xdr:rowOff>46990</xdr:rowOff>
    </xdr:to>
    <xdr:sp macro="" textlink="">
      <xdr:nvSpPr>
        <xdr:cNvPr id="363" name="楕円 362"/>
        <xdr:cNvSpPr/>
      </xdr:nvSpPr>
      <xdr:spPr>
        <a:xfrm>
          <a:off x="104267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139717</xdr:rowOff>
    </xdr:from>
    <xdr:ext cx="534377" cy="259045"/>
    <xdr:sp macro="" textlink="">
      <xdr:nvSpPr>
        <xdr:cNvPr id="364" name="農林水産業費該当値テキスト"/>
        <xdr:cNvSpPr txBox="1"/>
      </xdr:nvSpPr>
      <xdr:spPr>
        <a:xfrm>
          <a:off x="10528300" y="974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76784</xdr:rowOff>
    </xdr:from>
    <xdr:to>
      <xdr:col>50</xdr:col>
      <xdr:colOff>165100</xdr:colOff>
      <xdr:row>58</xdr:row>
      <xdr:rowOff>6934</xdr:rowOff>
    </xdr:to>
    <xdr:sp macro="" textlink="">
      <xdr:nvSpPr>
        <xdr:cNvPr id="365" name="楕円 364"/>
        <xdr:cNvSpPr/>
      </xdr:nvSpPr>
      <xdr:spPr>
        <a:xfrm>
          <a:off x="9588500" y="984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23461</xdr:rowOff>
    </xdr:from>
    <xdr:ext cx="534377" cy="259045"/>
    <xdr:sp macro="" textlink="">
      <xdr:nvSpPr>
        <xdr:cNvPr id="366" name="テキスト ボックス 365"/>
        <xdr:cNvSpPr txBox="1"/>
      </xdr:nvSpPr>
      <xdr:spPr>
        <a:xfrm>
          <a:off x="9372111" y="962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73165</xdr:rowOff>
    </xdr:from>
    <xdr:to>
      <xdr:col>46</xdr:col>
      <xdr:colOff>38100</xdr:colOff>
      <xdr:row>58</xdr:row>
      <xdr:rowOff>3315</xdr:rowOff>
    </xdr:to>
    <xdr:sp macro="" textlink="">
      <xdr:nvSpPr>
        <xdr:cNvPr id="367" name="楕円 366"/>
        <xdr:cNvSpPr/>
      </xdr:nvSpPr>
      <xdr:spPr>
        <a:xfrm>
          <a:off x="8699500" y="984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19842</xdr:rowOff>
    </xdr:from>
    <xdr:ext cx="534377" cy="259045"/>
    <xdr:sp macro="" textlink="">
      <xdr:nvSpPr>
        <xdr:cNvPr id="368" name="テキスト ボックス 367"/>
        <xdr:cNvSpPr txBox="1"/>
      </xdr:nvSpPr>
      <xdr:spPr>
        <a:xfrm>
          <a:off x="8483111" y="962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68161</xdr:rowOff>
    </xdr:from>
    <xdr:to>
      <xdr:col>41</xdr:col>
      <xdr:colOff>101600</xdr:colOff>
      <xdr:row>57</xdr:row>
      <xdr:rowOff>169761</xdr:rowOff>
    </xdr:to>
    <xdr:sp macro="" textlink="">
      <xdr:nvSpPr>
        <xdr:cNvPr id="369" name="楕円 368"/>
        <xdr:cNvSpPr/>
      </xdr:nvSpPr>
      <xdr:spPr>
        <a:xfrm>
          <a:off x="7810500" y="984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160888</xdr:rowOff>
    </xdr:from>
    <xdr:ext cx="534377" cy="259045"/>
    <xdr:sp macro="" textlink="">
      <xdr:nvSpPr>
        <xdr:cNvPr id="370" name="テキスト ボックス 369"/>
        <xdr:cNvSpPr txBox="1"/>
      </xdr:nvSpPr>
      <xdr:spPr>
        <a:xfrm>
          <a:off x="7594111" y="99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75235</xdr:rowOff>
    </xdr:from>
    <xdr:to>
      <xdr:col>36</xdr:col>
      <xdr:colOff>165100</xdr:colOff>
      <xdr:row>58</xdr:row>
      <xdr:rowOff>5385</xdr:rowOff>
    </xdr:to>
    <xdr:sp macro="" textlink="">
      <xdr:nvSpPr>
        <xdr:cNvPr id="371" name="楕円 370"/>
        <xdr:cNvSpPr/>
      </xdr:nvSpPr>
      <xdr:spPr>
        <a:xfrm>
          <a:off x="6921500" y="984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167962</xdr:rowOff>
    </xdr:from>
    <xdr:ext cx="534377" cy="259045"/>
    <xdr:sp macro="" textlink="">
      <xdr:nvSpPr>
        <xdr:cNvPr id="372" name="テキスト ボックス 371"/>
        <xdr:cNvSpPr txBox="1"/>
      </xdr:nvSpPr>
      <xdr:spPr>
        <a:xfrm>
          <a:off x="6705111" y="994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26791</xdr:rowOff>
    </xdr:from>
    <xdr:to>
      <xdr:col>54</xdr:col>
      <xdr:colOff>189865</xdr:colOff>
      <xdr:row>79</xdr:row>
      <xdr:rowOff>3854</xdr:rowOff>
    </xdr:to>
    <xdr:cxnSp macro="">
      <xdr:nvCxnSpPr>
        <xdr:cNvPr id="396" name="直線コネクタ 395"/>
        <xdr:cNvCxnSpPr/>
      </xdr:nvCxnSpPr>
      <xdr:spPr>
        <a:xfrm flipV="1">
          <a:off x="10475595" y="12199741"/>
          <a:ext cx="1270" cy="1348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7681</xdr:rowOff>
    </xdr:from>
    <xdr:ext cx="469744" cy="259045"/>
    <xdr:sp macro="" textlink="">
      <xdr:nvSpPr>
        <xdr:cNvPr id="397" name="商工費最小値テキスト"/>
        <xdr:cNvSpPr txBox="1"/>
      </xdr:nvSpPr>
      <xdr:spPr>
        <a:xfrm>
          <a:off x="10528300" y="1355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3854</xdr:rowOff>
    </xdr:from>
    <xdr:to>
      <xdr:col>55</xdr:col>
      <xdr:colOff>88900</xdr:colOff>
      <xdr:row>79</xdr:row>
      <xdr:rowOff>3854</xdr:rowOff>
    </xdr:to>
    <xdr:cxnSp macro="">
      <xdr:nvCxnSpPr>
        <xdr:cNvPr id="398" name="直線コネクタ 397"/>
        <xdr:cNvCxnSpPr/>
      </xdr:nvCxnSpPr>
      <xdr:spPr>
        <a:xfrm>
          <a:off x="10388600" y="1354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144918</xdr:rowOff>
    </xdr:from>
    <xdr:ext cx="534377" cy="259045"/>
    <xdr:sp macro="" textlink="">
      <xdr:nvSpPr>
        <xdr:cNvPr id="399" name="商工費最大値テキスト"/>
        <xdr:cNvSpPr txBox="1"/>
      </xdr:nvSpPr>
      <xdr:spPr>
        <a:xfrm>
          <a:off x="10528300" y="119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26791</xdr:rowOff>
    </xdr:from>
    <xdr:to>
      <xdr:col>55</xdr:col>
      <xdr:colOff>88900</xdr:colOff>
      <xdr:row>71</xdr:row>
      <xdr:rowOff>26791</xdr:rowOff>
    </xdr:to>
    <xdr:cxnSp macro="">
      <xdr:nvCxnSpPr>
        <xdr:cNvPr id="400" name="直線コネクタ 399"/>
        <xdr:cNvCxnSpPr/>
      </xdr:nvCxnSpPr>
      <xdr:spPr>
        <a:xfrm>
          <a:off x="10388600" y="1219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126518</xdr:rowOff>
    </xdr:from>
    <xdr:to>
      <xdr:col>55</xdr:col>
      <xdr:colOff>0</xdr:colOff>
      <xdr:row>77</xdr:row>
      <xdr:rowOff>97961</xdr:rowOff>
    </xdr:to>
    <xdr:cxnSp macro="">
      <xdr:nvCxnSpPr>
        <xdr:cNvPr id="401" name="直線コネクタ 400"/>
        <xdr:cNvCxnSpPr/>
      </xdr:nvCxnSpPr>
      <xdr:spPr>
        <a:xfrm>
          <a:off x="9639300" y="13156718"/>
          <a:ext cx="838200" cy="14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30866</xdr:rowOff>
    </xdr:from>
    <xdr:ext cx="534377" cy="259045"/>
    <xdr:sp macro="" textlink="">
      <xdr:nvSpPr>
        <xdr:cNvPr id="402" name="商工費平均値テキスト"/>
        <xdr:cNvSpPr txBox="1"/>
      </xdr:nvSpPr>
      <xdr:spPr>
        <a:xfrm>
          <a:off x="10528300" y="13232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52439</xdr:rowOff>
    </xdr:from>
    <xdr:to>
      <xdr:col>55</xdr:col>
      <xdr:colOff>50800</xdr:colOff>
      <xdr:row>77</xdr:row>
      <xdr:rowOff>154039</xdr:rowOff>
    </xdr:to>
    <xdr:sp macro="" textlink="">
      <xdr:nvSpPr>
        <xdr:cNvPr id="403" name="フローチャート: 判断 402"/>
        <xdr:cNvSpPr/>
      </xdr:nvSpPr>
      <xdr:spPr>
        <a:xfrm>
          <a:off x="10426700" y="1325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126518</xdr:rowOff>
    </xdr:from>
    <xdr:to>
      <xdr:col>50</xdr:col>
      <xdr:colOff>114300</xdr:colOff>
      <xdr:row>77</xdr:row>
      <xdr:rowOff>135985</xdr:rowOff>
    </xdr:to>
    <xdr:cxnSp macro="">
      <xdr:nvCxnSpPr>
        <xdr:cNvPr id="404" name="直線コネクタ 403"/>
        <xdr:cNvCxnSpPr/>
      </xdr:nvCxnSpPr>
      <xdr:spPr>
        <a:xfrm flipV="1">
          <a:off x="8750300" y="13156718"/>
          <a:ext cx="889000" cy="18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8985</xdr:rowOff>
    </xdr:from>
    <xdr:to>
      <xdr:col>50</xdr:col>
      <xdr:colOff>165100</xdr:colOff>
      <xdr:row>77</xdr:row>
      <xdr:rowOff>110585</xdr:rowOff>
    </xdr:to>
    <xdr:sp macro="" textlink="">
      <xdr:nvSpPr>
        <xdr:cNvPr id="405" name="フローチャート: 判断 404"/>
        <xdr:cNvSpPr/>
      </xdr:nvSpPr>
      <xdr:spPr>
        <a:xfrm>
          <a:off x="95885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101712</xdr:rowOff>
    </xdr:from>
    <xdr:ext cx="534377" cy="259045"/>
    <xdr:sp macro="" textlink="">
      <xdr:nvSpPr>
        <xdr:cNvPr id="406" name="テキスト ボックス 405"/>
        <xdr:cNvSpPr txBox="1"/>
      </xdr:nvSpPr>
      <xdr:spPr>
        <a:xfrm>
          <a:off x="9372111" y="1330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116173</xdr:rowOff>
    </xdr:from>
    <xdr:to>
      <xdr:col>45</xdr:col>
      <xdr:colOff>177800</xdr:colOff>
      <xdr:row>77</xdr:row>
      <xdr:rowOff>135985</xdr:rowOff>
    </xdr:to>
    <xdr:cxnSp macro="">
      <xdr:nvCxnSpPr>
        <xdr:cNvPr id="407" name="直線コネクタ 406"/>
        <xdr:cNvCxnSpPr/>
      </xdr:nvCxnSpPr>
      <xdr:spPr>
        <a:xfrm>
          <a:off x="7861300" y="13146373"/>
          <a:ext cx="889000" cy="19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19292</xdr:rowOff>
    </xdr:from>
    <xdr:to>
      <xdr:col>46</xdr:col>
      <xdr:colOff>38100</xdr:colOff>
      <xdr:row>77</xdr:row>
      <xdr:rowOff>120892</xdr:rowOff>
    </xdr:to>
    <xdr:sp macro="" textlink="">
      <xdr:nvSpPr>
        <xdr:cNvPr id="408" name="フローチャート: 判断 407"/>
        <xdr:cNvSpPr/>
      </xdr:nvSpPr>
      <xdr:spPr>
        <a:xfrm>
          <a:off x="8699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137419</xdr:rowOff>
    </xdr:from>
    <xdr:ext cx="534377" cy="259045"/>
    <xdr:sp macro="" textlink="">
      <xdr:nvSpPr>
        <xdr:cNvPr id="409" name="テキスト ボックス 408"/>
        <xdr:cNvSpPr txBox="1"/>
      </xdr:nvSpPr>
      <xdr:spPr>
        <a:xfrm>
          <a:off x="8483111" y="129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116173</xdr:rowOff>
    </xdr:from>
    <xdr:to>
      <xdr:col>41</xdr:col>
      <xdr:colOff>50800</xdr:colOff>
      <xdr:row>78</xdr:row>
      <xdr:rowOff>17514</xdr:rowOff>
    </xdr:to>
    <xdr:cxnSp macro="">
      <xdr:nvCxnSpPr>
        <xdr:cNvPr id="410" name="直線コネクタ 409"/>
        <xdr:cNvCxnSpPr/>
      </xdr:nvCxnSpPr>
      <xdr:spPr>
        <a:xfrm flipV="1">
          <a:off x="6972300" y="13146373"/>
          <a:ext cx="889000" cy="24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86747</xdr:rowOff>
    </xdr:from>
    <xdr:to>
      <xdr:col>41</xdr:col>
      <xdr:colOff>101600</xdr:colOff>
      <xdr:row>77</xdr:row>
      <xdr:rowOff>16897</xdr:rowOff>
    </xdr:to>
    <xdr:sp macro="" textlink="">
      <xdr:nvSpPr>
        <xdr:cNvPr id="411" name="フローチャート: 判断 410"/>
        <xdr:cNvSpPr/>
      </xdr:nvSpPr>
      <xdr:spPr>
        <a:xfrm>
          <a:off x="78105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8024</xdr:rowOff>
    </xdr:from>
    <xdr:ext cx="534377" cy="259045"/>
    <xdr:sp macro="" textlink="">
      <xdr:nvSpPr>
        <xdr:cNvPr id="412" name="テキスト ボックス 411"/>
        <xdr:cNvSpPr txBox="1"/>
      </xdr:nvSpPr>
      <xdr:spPr>
        <a:xfrm>
          <a:off x="7594111" y="1320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93663</xdr:rowOff>
    </xdr:from>
    <xdr:to>
      <xdr:col>36</xdr:col>
      <xdr:colOff>165100</xdr:colOff>
      <xdr:row>78</xdr:row>
      <xdr:rowOff>23813</xdr:rowOff>
    </xdr:to>
    <xdr:sp macro="" textlink="">
      <xdr:nvSpPr>
        <xdr:cNvPr id="413" name="フローチャート: 判断 412"/>
        <xdr:cNvSpPr/>
      </xdr:nvSpPr>
      <xdr:spPr>
        <a:xfrm>
          <a:off x="6921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40340</xdr:rowOff>
    </xdr:from>
    <xdr:ext cx="534377" cy="259045"/>
    <xdr:sp macro="" textlink="">
      <xdr:nvSpPr>
        <xdr:cNvPr id="414" name="テキスト ボックス 413"/>
        <xdr:cNvSpPr txBox="1"/>
      </xdr:nvSpPr>
      <xdr:spPr>
        <a:xfrm>
          <a:off x="6705111" y="130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47161</xdr:rowOff>
    </xdr:from>
    <xdr:to>
      <xdr:col>55</xdr:col>
      <xdr:colOff>50800</xdr:colOff>
      <xdr:row>77</xdr:row>
      <xdr:rowOff>148761</xdr:rowOff>
    </xdr:to>
    <xdr:sp macro="" textlink="">
      <xdr:nvSpPr>
        <xdr:cNvPr id="420" name="楕円 419"/>
        <xdr:cNvSpPr/>
      </xdr:nvSpPr>
      <xdr:spPr>
        <a:xfrm>
          <a:off x="10426700" y="1324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70038</xdr:rowOff>
    </xdr:from>
    <xdr:ext cx="534377" cy="259045"/>
    <xdr:sp macro="" textlink="">
      <xdr:nvSpPr>
        <xdr:cNvPr id="421" name="商工費該当値テキスト"/>
        <xdr:cNvSpPr txBox="1"/>
      </xdr:nvSpPr>
      <xdr:spPr>
        <a:xfrm>
          <a:off x="10528300" y="1310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75718</xdr:rowOff>
    </xdr:from>
    <xdr:to>
      <xdr:col>50</xdr:col>
      <xdr:colOff>165100</xdr:colOff>
      <xdr:row>77</xdr:row>
      <xdr:rowOff>5868</xdr:rowOff>
    </xdr:to>
    <xdr:sp macro="" textlink="">
      <xdr:nvSpPr>
        <xdr:cNvPr id="422" name="楕円 421"/>
        <xdr:cNvSpPr/>
      </xdr:nvSpPr>
      <xdr:spPr>
        <a:xfrm>
          <a:off x="9588500" y="1310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22394</xdr:rowOff>
    </xdr:from>
    <xdr:ext cx="534377" cy="259045"/>
    <xdr:sp macro="" textlink="">
      <xdr:nvSpPr>
        <xdr:cNvPr id="423" name="テキスト ボックス 422"/>
        <xdr:cNvSpPr txBox="1"/>
      </xdr:nvSpPr>
      <xdr:spPr>
        <a:xfrm>
          <a:off x="9372111" y="1288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85185</xdr:rowOff>
    </xdr:from>
    <xdr:to>
      <xdr:col>46</xdr:col>
      <xdr:colOff>38100</xdr:colOff>
      <xdr:row>78</xdr:row>
      <xdr:rowOff>15335</xdr:rowOff>
    </xdr:to>
    <xdr:sp macro="" textlink="">
      <xdr:nvSpPr>
        <xdr:cNvPr id="424" name="楕円 423"/>
        <xdr:cNvSpPr/>
      </xdr:nvSpPr>
      <xdr:spPr>
        <a:xfrm>
          <a:off x="8699500" y="1328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6462</xdr:rowOff>
    </xdr:from>
    <xdr:ext cx="534377" cy="259045"/>
    <xdr:sp macro="" textlink="">
      <xdr:nvSpPr>
        <xdr:cNvPr id="425" name="テキスト ボックス 424"/>
        <xdr:cNvSpPr txBox="1"/>
      </xdr:nvSpPr>
      <xdr:spPr>
        <a:xfrm>
          <a:off x="8483111" y="1337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65373</xdr:rowOff>
    </xdr:from>
    <xdr:to>
      <xdr:col>41</xdr:col>
      <xdr:colOff>101600</xdr:colOff>
      <xdr:row>76</xdr:row>
      <xdr:rowOff>166973</xdr:rowOff>
    </xdr:to>
    <xdr:sp macro="" textlink="">
      <xdr:nvSpPr>
        <xdr:cNvPr id="426" name="楕円 425"/>
        <xdr:cNvSpPr/>
      </xdr:nvSpPr>
      <xdr:spPr>
        <a:xfrm>
          <a:off x="7810500" y="1309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12051</xdr:rowOff>
    </xdr:from>
    <xdr:ext cx="534377" cy="259045"/>
    <xdr:sp macro="" textlink="">
      <xdr:nvSpPr>
        <xdr:cNvPr id="427" name="テキスト ボックス 426"/>
        <xdr:cNvSpPr txBox="1"/>
      </xdr:nvSpPr>
      <xdr:spPr>
        <a:xfrm>
          <a:off x="7594111" y="1287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138164</xdr:rowOff>
    </xdr:from>
    <xdr:to>
      <xdr:col>36</xdr:col>
      <xdr:colOff>165100</xdr:colOff>
      <xdr:row>78</xdr:row>
      <xdr:rowOff>68314</xdr:rowOff>
    </xdr:to>
    <xdr:sp macro="" textlink="">
      <xdr:nvSpPr>
        <xdr:cNvPr id="428" name="楕円 427"/>
        <xdr:cNvSpPr/>
      </xdr:nvSpPr>
      <xdr:spPr>
        <a:xfrm>
          <a:off x="6921500" y="1333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59441</xdr:rowOff>
    </xdr:from>
    <xdr:ext cx="534377" cy="259045"/>
    <xdr:sp macro="" textlink="">
      <xdr:nvSpPr>
        <xdr:cNvPr id="429" name="テキスト ボックス 428"/>
        <xdr:cNvSpPr txBox="1"/>
      </xdr:nvSpPr>
      <xdr:spPr>
        <a:xfrm>
          <a:off x="6705111" y="1343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167997</xdr:rowOff>
    </xdr:from>
    <xdr:to>
      <xdr:col>54</xdr:col>
      <xdr:colOff>189865</xdr:colOff>
      <xdr:row>99</xdr:row>
      <xdr:rowOff>67610</xdr:rowOff>
    </xdr:to>
    <xdr:cxnSp macro="">
      <xdr:nvCxnSpPr>
        <xdr:cNvPr id="456" name="直線コネクタ 455"/>
        <xdr:cNvCxnSpPr/>
      </xdr:nvCxnSpPr>
      <xdr:spPr>
        <a:xfrm flipV="1">
          <a:off x="10475595" y="15598497"/>
          <a:ext cx="1270" cy="1442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71437</xdr:rowOff>
    </xdr:from>
    <xdr:ext cx="534377" cy="259045"/>
    <xdr:sp macro="" textlink="">
      <xdr:nvSpPr>
        <xdr:cNvPr id="457" name="土木費最小値テキスト"/>
        <xdr:cNvSpPr txBox="1"/>
      </xdr:nvSpPr>
      <xdr:spPr>
        <a:xfrm>
          <a:off x="10528300" y="170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67610</xdr:rowOff>
    </xdr:from>
    <xdr:to>
      <xdr:col>55</xdr:col>
      <xdr:colOff>88900</xdr:colOff>
      <xdr:row>99</xdr:row>
      <xdr:rowOff>67610</xdr:rowOff>
    </xdr:to>
    <xdr:cxnSp macro="">
      <xdr:nvCxnSpPr>
        <xdr:cNvPr id="458" name="直線コネクタ 457"/>
        <xdr:cNvCxnSpPr/>
      </xdr:nvCxnSpPr>
      <xdr:spPr>
        <a:xfrm>
          <a:off x="10388600" y="1704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114674</xdr:rowOff>
    </xdr:from>
    <xdr:ext cx="599010" cy="259045"/>
    <xdr:sp macro="" textlink="">
      <xdr:nvSpPr>
        <xdr:cNvPr id="459" name="土木費最大値テキスト"/>
        <xdr:cNvSpPr txBox="1"/>
      </xdr:nvSpPr>
      <xdr:spPr>
        <a:xfrm>
          <a:off x="10528300" y="1537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167997</xdr:rowOff>
    </xdr:from>
    <xdr:to>
      <xdr:col>55</xdr:col>
      <xdr:colOff>88900</xdr:colOff>
      <xdr:row>90</xdr:row>
      <xdr:rowOff>167997</xdr:rowOff>
    </xdr:to>
    <xdr:cxnSp macro="">
      <xdr:nvCxnSpPr>
        <xdr:cNvPr id="460" name="直線コネクタ 459"/>
        <xdr:cNvCxnSpPr/>
      </xdr:nvCxnSpPr>
      <xdr:spPr>
        <a:xfrm>
          <a:off x="10388600" y="1559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158934</xdr:rowOff>
    </xdr:from>
    <xdr:to>
      <xdr:col>55</xdr:col>
      <xdr:colOff>0</xdr:colOff>
      <xdr:row>96</xdr:row>
      <xdr:rowOff>169370</xdr:rowOff>
    </xdr:to>
    <xdr:cxnSp macro="">
      <xdr:nvCxnSpPr>
        <xdr:cNvPr id="461" name="直線コネクタ 460"/>
        <xdr:cNvCxnSpPr/>
      </xdr:nvCxnSpPr>
      <xdr:spPr>
        <a:xfrm>
          <a:off x="9639300" y="16618134"/>
          <a:ext cx="838200" cy="1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138667</xdr:rowOff>
    </xdr:from>
    <xdr:ext cx="534377" cy="259045"/>
    <xdr:sp macro="" textlink="">
      <xdr:nvSpPr>
        <xdr:cNvPr id="462" name="土木費平均値テキスト"/>
        <xdr:cNvSpPr txBox="1"/>
      </xdr:nvSpPr>
      <xdr:spPr>
        <a:xfrm>
          <a:off x="10528300" y="16597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160240</xdr:rowOff>
    </xdr:from>
    <xdr:to>
      <xdr:col>55</xdr:col>
      <xdr:colOff>50800</xdr:colOff>
      <xdr:row>97</xdr:row>
      <xdr:rowOff>90390</xdr:rowOff>
    </xdr:to>
    <xdr:sp macro="" textlink="">
      <xdr:nvSpPr>
        <xdr:cNvPr id="463" name="フローチャート: 判断 462"/>
        <xdr:cNvSpPr/>
      </xdr:nvSpPr>
      <xdr:spPr>
        <a:xfrm>
          <a:off x="10426700" y="1661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95662</xdr:rowOff>
    </xdr:from>
    <xdr:to>
      <xdr:col>50</xdr:col>
      <xdr:colOff>114300</xdr:colOff>
      <xdr:row>96</xdr:row>
      <xdr:rowOff>158934</xdr:rowOff>
    </xdr:to>
    <xdr:cxnSp macro="">
      <xdr:nvCxnSpPr>
        <xdr:cNvPr id="464" name="直線コネクタ 463"/>
        <xdr:cNvCxnSpPr/>
      </xdr:nvCxnSpPr>
      <xdr:spPr>
        <a:xfrm>
          <a:off x="8750300" y="16554862"/>
          <a:ext cx="889000" cy="6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144041</xdr:rowOff>
    </xdr:from>
    <xdr:to>
      <xdr:col>50</xdr:col>
      <xdr:colOff>165100</xdr:colOff>
      <xdr:row>97</xdr:row>
      <xdr:rowOff>74191</xdr:rowOff>
    </xdr:to>
    <xdr:sp macro="" textlink="">
      <xdr:nvSpPr>
        <xdr:cNvPr id="465" name="フローチャート: 判断 464"/>
        <xdr:cNvSpPr/>
      </xdr:nvSpPr>
      <xdr:spPr>
        <a:xfrm>
          <a:off x="9588500" y="1660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65318</xdr:rowOff>
    </xdr:from>
    <xdr:ext cx="534377" cy="259045"/>
    <xdr:sp macro="" textlink="">
      <xdr:nvSpPr>
        <xdr:cNvPr id="466" name="テキスト ボックス 465"/>
        <xdr:cNvSpPr txBox="1"/>
      </xdr:nvSpPr>
      <xdr:spPr>
        <a:xfrm>
          <a:off x="9372111" y="1669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95662</xdr:rowOff>
    </xdr:from>
    <xdr:to>
      <xdr:col>45</xdr:col>
      <xdr:colOff>177800</xdr:colOff>
      <xdr:row>96</xdr:row>
      <xdr:rowOff>141267</xdr:rowOff>
    </xdr:to>
    <xdr:cxnSp macro="">
      <xdr:nvCxnSpPr>
        <xdr:cNvPr id="467" name="直線コネクタ 466"/>
        <xdr:cNvCxnSpPr/>
      </xdr:nvCxnSpPr>
      <xdr:spPr>
        <a:xfrm flipV="1">
          <a:off x="7861300" y="16554862"/>
          <a:ext cx="889000" cy="4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156239</xdr:rowOff>
    </xdr:from>
    <xdr:to>
      <xdr:col>46</xdr:col>
      <xdr:colOff>38100</xdr:colOff>
      <xdr:row>97</xdr:row>
      <xdr:rowOff>86389</xdr:rowOff>
    </xdr:to>
    <xdr:sp macro="" textlink="">
      <xdr:nvSpPr>
        <xdr:cNvPr id="468" name="フローチャート: 判断 467"/>
        <xdr:cNvSpPr/>
      </xdr:nvSpPr>
      <xdr:spPr>
        <a:xfrm>
          <a:off x="8699500" y="1661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77516</xdr:rowOff>
    </xdr:from>
    <xdr:ext cx="534377" cy="259045"/>
    <xdr:sp macro="" textlink="">
      <xdr:nvSpPr>
        <xdr:cNvPr id="469" name="テキスト ボックス 468"/>
        <xdr:cNvSpPr txBox="1"/>
      </xdr:nvSpPr>
      <xdr:spPr>
        <a:xfrm>
          <a:off x="8483111" y="1670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141267</xdr:rowOff>
    </xdr:from>
    <xdr:to>
      <xdr:col>41</xdr:col>
      <xdr:colOff>50800</xdr:colOff>
      <xdr:row>96</xdr:row>
      <xdr:rowOff>141430</xdr:rowOff>
    </xdr:to>
    <xdr:cxnSp macro="">
      <xdr:nvCxnSpPr>
        <xdr:cNvPr id="470" name="直線コネクタ 469"/>
        <xdr:cNvCxnSpPr/>
      </xdr:nvCxnSpPr>
      <xdr:spPr>
        <a:xfrm flipV="1">
          <a:off x="6972300" y="16600467"/>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52274</xdr:rowOff>
    </xdr:from>
    <xdr:to>
      <xdr:col>41</xdr:col>
      <xdr:colOff>101600</xdr:colOff>
      <xdr:row>96</xdr:row>
      <xdr:rowOff>153874</xdr:rowOff>
    </xdr:to>
    <xdr:sp macro="" textlink="">
      <xdr:nvSpPr>
        <xdr:cNvPr id="471" name="フローチャート: 判断 470"/>
        <xdr:cNvSpPr/>
      </xdr:nvSpPr>
      <xdr:spPr>
        <a:xfrm>
          <a:off x="7810500" y="1651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170401</xdr:rowOff>
    </xdr:from>
    <xdr:ext cx="534377" cy="259045"/>
    <xdr:sp macro="" textlink="">
      <xdr:nvSpPr>
        <xdr:cNvPr id="472" name="テキスト ボックス 471"/>
        <xdr:cNvSpPr txBox="1"/>
      </xdr:nvSpPr>
      <xdr:spPr>
        <a:xfrm>
          <a:off x="7594111" y="1628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100248</xdr:rowOff>
    </xdr:from>
    <xdr:to>
      <xdr:col>36</xdr:col>
      <xdr:colOff>165100</xdr:colOff>
      <xdr:row>97</xdr:row>
      <xdr:rowOff>30398</xdr:rowOff>
    </xdr:to>
    <xdr:sp macro="" textlink="">
      <xdr:nvSpPr>
        <xdr:cNvPr id="473" name="フローチャート: 判断 472"/>
        <xdr:cNvSpPr/>
      </xdr:nvSpPr>
      <xdr:spPr>
        <a:xfrm>
          <a:off x="6921500" y="165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21525</xdr:rowOff>
    </xdr:from>
    <xdr:ext cx="534377" cy="259045"/>
    <xdr:sp macro="" textlink="">
      <xdr:nvSpPr>
        <xdr:cNvPr id="474" name="テキスト ボックス 473"/>
        <xdr:cNvSpPr txBox="1"/>
      </xdr:nvSpPr>
      <xdr:spPr>
        <a:xfrm>
          <a:off x="6705111" y="1665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118570</xdr:rowOff>
    </xdr:from>
    <xdr:to>
      <xdr:col>55</xdr:col>
      <xdr:colOff>50800</xdr:colOff>
      <xdr:row>97</xdr:row>
      <xdr:rowOff>48720</xdr:rowOff>
    </xdr:to>
    <xdr:sp macro="" textlink="">
      <xdr:nvSpPr>
        <xdr:cNvPr id="480" name="楕円 479"/>
        <xdr:cNvSpPr/>
      </xdr:nvSpPr>
      <xdr:spPr>
        <a:xfrm>
          <a:off x="10426700" y="1657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141447</xdr:rowOff>
    </xdr:from>
    <xdr:ext cx="534377" cy="259045"/>
    <xdr:sp macro="" textlink="">
      <xdr:nvSpPr>
        <xdr:cNvPr id="481" name="土木費該当値テキスト"/>
        <xdr:cNvSpPr txBox="1"/>
      </xdr:nvSpPr>
      <xdr:spPr>
        <a:xfrm>
          <a:off x="10528300" y="1642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108134</xdr:rowOff>
    </xdr:from>
    <xdr:to>
      <xdr:col>50</xdr:col>
      <xdr:colOff>165100</xdr:colOff>
      <xdr:row>97</xdr:row>
      <xdr:rowOff>38284</xdr:rowOff>
    </xdr:to>
    <xdr:sp macro="" textlink="">
      <xdr:nvSpPr>
        <xdr:cNvPr id="482" name="楕円 481"/>
        <xdr:cNvSpPr/>
      </xdr:nvSpPr>
      <xdr:spPr>
        <a:xfrm>
          <a:off x="9588500" y="1656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54811</xdr:rowOff>
    </xdr:from>
    <xdr:ext cx="534377" cy="259045"/>
    <xdr:sp macro="" textlink="">
      <xdr:nvSpPr>
        <xdr:cNvPr id="483" name="テキスト ボックス 482"/>
        <xdr:cNvSpPr txBox="1"/>
      </xdr:nvSpPr>
      <xdr:spPr>
        <a:xfrm>
          <a:off x="9372111" y="1634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44862</xdr:rowOff>
    </xdr:from>
    <xdr:to>
      <xdr:col>46</xdr:col>
      <xdr:colOff>38100</xdr:colOff>
      <xdr:row>96</xdr:row>
      <xdr:rowOff>146462</xdr:rowOff>
    </xdr:to>
    <xdr:sp macro="" textlink="">
      <xdr:nvSpPr>
        <xdr:cNvPr id="484" name="楕円 483"/>
        <xdr:cNvSpPr/>
      </xdr:nvSpPr>
      <xdr:spPr>
        <a:xfrm>
          <a:off x="8699500" y="1650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162989</xdr:rowOff>
    </xdr:from>
    <xdr:ext cx="534377" cy="259045"/>
    <xdr:sp macro="" textlink="">
      <xdr:nvSpPr>
        <xdr:cNvPr id="485" name="テキスト ボックス 484"/>
        <xdr:cNvSpPr txBox="1"/>
      </xdr:nvSpPr>
      <xdr:spPr>
        <a:xfrm>
          <a:off x="8483111" y="1627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90467</xdr:rowOff>
    </xdr:from>
    <xdr:to>
      <xdr:col>41</xdr:col>
      <xdr:colOff>101600</xdr:colOff>
      <xdr:row>97</xdr:row>
      <xdr:rowOff>20617</xdr:rowOff>
    </xdr:to>
    <xdr:sp macro="" textlink="">
      <xdr:nvSpPr>
        <xdr:cNvPr id="486" name="楕円 485"/>
        <xdr:cNvSpPr/>
      </xdr:nvSpPr>
      <xdr:spPr>
        <a:xfrm>
          <a:off x="7810500" y="1654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11744</xdr:rowOff>
    </xdr:from>
    <xdr:ext cx="534377" cy="259045"/>
    <xdr:sp macro="" textlink="">
      <xdr:nvSpPr>
        <xdr:cNvPr id="487" name="テキスト ボックス 486"/>
        <xdr:cNvSpPr txBox="1"/>
      </xdr:nvSpPr>
      <xdr:spPr>
        <a:xfrm>
          <a:off x="7594111" y="1664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90630</xdr:rowOff>
    </xdr:from>
    <xdr:to>
      <xdr:col>36</xdr:col>
      <xdr:colOff>165100</xdr:colOff>
      <xdr:row>97</xdr:row>
      <xdr:rowOff>20780</xdr:rowOff>
    </xdr:to>
    <xdr:sp macro="" textlink="">
      <xdr:nvSpPr>
        <xdr:cNvPr id="488" name="楕円 487"/>
        <xdr:cNvSpPr/>
      </xdr:nvSpPr>
      <xdr:spPr>
        <a:xfrm>
          <a:off x="6921500" y="1654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37307</xdr:rowOff>
    </xdr:from>
    <xdr:ext cx="534377" cy="259045"/>
    <xdr:sp macro="" textlink="">
      <xdr:nvSpPr>
        <xdr:cNvPr id="489" name="テキスト ボックス 488"/>
        <xdr:cNvSpPr txBox="1"/>
      </xdr:nvSpPr>
      <xdr:spPr>
        <a:xfrm>
          <a:off x="6705111" y="1632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118212</xdr:rowOff>
    </xdr:from>
    <xdr:to>
      <xdr:col>85</xdr:col>
      <xdr:colOff>126364</xdr:colOff>
      <xdr:row>38</xdr:row>
      <xdr:rowOff>112908</xdr:rowOff>
    </xdr:to>
    <xdr:cxnSp macro="">
      <xdr:nvCxnSpPr>
        <xdr:cNvPr id="512" name="直線コネクタ 511"/>
        <xdr:cNvCxnSpPr/>
      </xdr:nvCxnSpPr>
      <xdr:spPr>
        <a:xfrm flipV="1">
          <a:off x="16317595" y="5261712"/>
          <a:ext cx="1269" cy="136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116735</xdr:rowOff>
    </xdr:from>
    <xdr:ext cx="534377" cy="259045"/>
    <xdr:sp macro="" textlink="">
      <xdr:nvSpPr>
        <xdr:cNvPr id="513" name="消防費最小値テキスト"/>
        <xdr:cNvSpPr txBox="1"/>
      </xdr:nvSpPr>
      <xdr:spPr>
        <a:xfrm>
          <a:off x="16370300" y="663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112908</xdr:rowOff>
    </xdr:from>
    <xdr:to>
      <xdr:col>86</xdr:col>
      <xdr:colOff>25400</xdr:colOff>
      <xdr:row>38</xdr:row>
      <xdr:rowOff>112908</xdr:rowOff>
    </xdr:to>
    <xdr:cxnSp macro="">
      <xdr:nvCxnSpPr>
        <xdr:cNvPr id="514" name="直線コネクタ 513"/>
        <xdr:cNvCxnSpPr/>
      </xdr:nvCxnSpPr>
      <xdr:spPr>
        <a:xfrm>
          <a:off x="16230600" y="662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64889</xdr:rowOff>
    </xdr:from>
    <xdr:ext cx="534377" cy="259045"/>
    <xdr:sp macro="" textlink="">
      <xdr:nvSpPr>
        <xdr:cNvPr id="515" name="消防費最大値テキスト"/>
        <xdr:cNvSpPr txBox="1"/>
      </xdr:nvSpPr>
      <xdr:spPr>
        <a:xfrm>
          <a:off x="16370300" y="50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118212</xdr:rowOff>
    </xdr:from>
    <xdr:to>
      <xdr:col>86</xdr:col>
      <xdr:colOff>25400</xdr:colOff>
      <xdr:row>30</xdr:row>
      <xdr:rowOff>118212</xdr:rowOff>
    </xdr:to>
    <xdr:cxnSp macro="">
      <xdr:nvCxnSpPr>
        <xdr:cNvPr id="516" name="直線コネクタ 515"/>
        <xdr:cNvCxnSpPr/>
      </xdr:nvCxnSpPr>
      <xdr:spPr>
        <a:xfrm>
          <a:off x="16230600" y="526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164983</xdr:rowOff>
    </xdr:from>
    <xdr:to>
      <xdr:col>85</xdr:col>
      <xdr:colOff>127000</xdr:colOff>
      <xdr:row>37</xdr:row>
      <xdr:rowOff>18953</xdr:rowOff>
    </xdr:to>
    <xdr:cxnSp macro="">
      <xdr:nvCxnSpPr>
        <xdr:cNvPr id="517" name="直線コネクタ 516"/>
        <xdr:cNvCxnSpPr/>
      </xdr:nvCxnSpPr>
      <xdr:spPr>
        <a:xfrm flipV="1">
          <a:off x="15481300" y="6337183"/>
          <a:ext cx="838200" cy="2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105559</xdr:rowOff>
    </xdr:from>
    <xdr:ext cx="534377" cy="259045"/>
    <xdr:sp macro="" textlink="">
      <xdr:nvSpPr>
        <xdr:cNvPr id="518" name="消防費平均値テキスト"/>
        <xdr:cNvSpPr txBox="1"/>
      </xdr:nvSpPr>
      <xdr:spPr>
        <a:xfrm>
          <a:off x="16370300" y="6106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82682</xdr:rowOff>
    </xdr:from>
    <xdr:to>
      <xdr:col>85</xdr:col>
      <xdr:colOff>177800</xdr:colOff>
      <xdr:row>37</xdr:row>
      <xdr:rowOff>12832</xdr:rowOff>
    </xdr:to>
    <xdr:sp macro="" textlink="">
      <xdr:nvSpPr>
        <xdr:cNvPr id="519" name="フローチャート: 判断 518"/>
        <xdr:cNvSpPr/>
      </xdr:nvSpPr>
      <xdr:spPr>
        <a:xfrm>
          <a:off x="16268700" y="625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139151</xdr:rowOff>
    </xdr:from>
    <xdr:to>
      <xdr:col>81</xdr:col>
      <xdr:colOff>50800</xdr:colOff>
      <xdr:row>37</xdr:row>
      <xdr:rowOff>18953</xdr:rowOff>
    </xdr:to>
    <xdr:cxnSp macro="">
      <xdr:nvCxnSpPr>
        <xdr:cNvPr id="520" name="直線コネクタ 519"/>
        <xdr:cNvCxnSpPr/>
      </xdr:nvCxnSpPr>
      <xdr:spPr>
        <a:xfrm>
          <a:off x="14592300" y="6311351"/>
          <a:ext cx="889000" cy="5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138186</xdr:rowOff>
    </xdr:from>
    <xdr:to>
      <xdr:col>81</xdr:col>
      <xdr:colOff>101600</xdr:colOff>
      <xdr:row>37</xdr:row>
      <xdr:rowOff>68336</xdr:rowOff>
    </xdr:to>
    <xdr:sp macro="" textlink="">
      <xdr:nvSpPr>
        <xdr:cNvPr id="521" name="フローチャート: 判断 520"/>
        <xdr:cNvSpPr/>
      </xdr:nvSpPr>
      <xdr:spPr>
        <a:xfrm>
          <a:off x="15430500" y="631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84863</xdr:rowOff>
    </xdr:from>
    <xdr:ext cx="534377" cy="259045"/>
    <xdr:sp macro="" textlink="">
      <xdr:nvSpPr>
        <xdr:cNvPr id="522" name="テキスト ボックス 521"/>
        <xdr:cNvSpPr txBox="1"/>
      </xdr:nvSpPr>
      <xdr:spPr>
        <a:xfrm>
          <a:off x="15214111" y="608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102255</xdr:rowOff>
    </xdr:from>
    <xdr:to>
      <xdr:col>76</xdr:col>
      <xdr:colOff>114300</xdr:colOff>
      <xdr:row>36</xdr:row>
      <xdr:rowOff>139151</xdr:rowOff>
    </xdr:to>
    <xdr:cxnSp macro="">
      <xdr:nvCxnSpPr>
        <xdr:cNvPr id="523" name="直線コネクタ 522"/>
        <xdr:cNvCxnSpPr/>
      </xdr:nvCxnSpPr>
      <xdr:spPr>
        <a:xfrm>
          <a:off x="13703300" y="6274455"/>
          <a:ext cx="889000" cy="3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130322</xdr:rowOff>
    </xdr:from>
    <xdr:to>
      <xdr:col>76</xdr:col>
      <xdr:colOff>165100</xdr:colOff>
      <xdr:row>37</xdr:row>
      <xdr:rowOff>60472</xdr:rowOff>
    </xdr:to>
    <xdr:sp macro="" textlink="">
      <xdr:nvSpPr>
        <xdr:cNvPr id="524" name="フローチャート: 判断 523"/>
        <xdr:cNvSpPr/>
      </xdr:nvSpPr>
      <xdr:spPr>
        <a:xfrm>
          <a:off x="145415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51599</xdr:rowOff>
    </xdr:from>
    <xdr:ext cx="534377" cy="259045"/>
    <xdr:sp macro="" textlink="">
      <xdr:nvSpPr>
        <xdr:cNvPr id="525" name="テキスト ボックス 524"/>
        <xdr:cNvSpPr txBox="1"/>
      </xdr:nvSpPr>
      <xdr:spPr>
        <a:xfrm>
          <a:off x="14325111" y="639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54706</xdr:rowOff>
    </xdr:from>
    <xdr:to>
      <xdr:col>71</xdr:col>
      <xdr:colOff>177800</xdr:colOff>
      <xdr:row>36</xdr:row>
      <xdr:rowOff>102255</xdr:rowOff>
    </xdr:to>
    <xdr:cxnSp macro="">
      <xdr:nvCxnSpPr>
        <xdr:cNvPr id="526" name="直線コネクタ 525"/>
        <xdr:cNvCxnSpPr/>
      </xdr:nvCxnSpPr>
      <xdr:spPr>
        <a:xfrm>
          <a:off x="12814300" y="6226906"/>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93152</xdr:rowOff>
    </xdr:from>
    <xdr:to>
      <xdr:col>72</xdr:col>
      <xdr:colOff>38100</xdr:colOff>
      <xdr:row>36</xdr:row>
      <xdr:rowOff>23302</xdr:rowOff>
    </xdr:to>
    <xdr:sp macro="" textlink="">
      <xdr:nvSpPr>
        <xdr:cNvPr id="527" name="フローチャート: 判断 526"/>
        <xdr:cNvSpPr/>
      </xdr:nvSpPr>
      <xdr:spPr>
        <a:xfrm>
          <a:off x="13652500" y="609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39829</xdr:rowOff>
    </xdr:from>
    <xdr:ext cx="534377" cy="259045"/>
    <xdr:sp macro="" textlink="">
      <xdr:nvSpPr>
        <xdr:cNvPr id="528" name="テキスト ボックス 527"/>
        <xdr:cNvSpPr txBox="1"/>
      </xdr:nvSpPr>
      <xdr:spPr>
        <a:xfrm>
          <a:off x="13436111" y="586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5873</xdr:rowOff>
    </xdr:from>
    <xdr:to>
      <xdr:col>67</xdr:col>
      <xdr:colOff>101600</xdr:colOff>
      <xdr:row>36</xdr:row>
      <xdr:rowOff>107473</xdr:rowOff>
    </xdr:to>
    <xdr:sp macro="" textlink="">
      <xdr:nvSpPr>
        <xdr:cNvPr id="529" name="フローチャート: 判断 528"/>
        <xdr:cNvSpPr/>
      </xdr:nvSpPr>
      <xdr:spPr>
        <a:xfrm>
          <a:off x="127635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98600</xdr:rowOff>
    </xdr:from>
    <xdr:ext cx="534377" cy="259045"/>
    <xdr:sp macro="" textlink="">
      <xdr:nvSpPr>
        <xdr:cNvPr id="530" name="テキスト ボックス 529"/>
        <xdr:cNvSpPr txBox="1"/>
      </xdr:nvSpPr>
      <xdr:spPr>
        <a:xfrm>
          <a:off x="12547111" y="627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114183</xdr:rowOff>
    </xdr:from>
    <xdr:to>
      <xdr:col>85</xdr:col>
      <xdr:colOff>177800</xdr:colOff>
      <xdr:row>37</xdr:row>
      <xdr:rowOff>44333</xdr:rowOff>
    </xdr:to>
    <xdr:sp macro="" textlink="">
      <xdr:nvSpPr>
        <xdr:cNvPr id="536" name="楕円 535"/>
        <xdr:cNvSpPr/>
      </xdr:nvSpPr>
      <xdr:spPr>
        <a:xfrm>
          <a:off x="16268700" y="628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92610</xdr:rowOff>
    </xdr:from>
    <xdr:ext cx="534377" cy="259045"/>
    <xdr:sp macro="" textlink="">
      <xdr:nvSpPr>
        <xdr:cNvPr id="537" name="消防費該当値テキスト"/>
        <xdr:cNvSpPr txBox="1"/>
      </xdr:nvSpPr>
      <xdr:spPr>
        <a:xfrm>
          <a:off x="16370300" y="62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139603</xdr:rowOff>
    </xdr:from>
    <xdr:to>
      <xdr:col>81</xdr:col>
      <xdr:colOff>101600</xdr:colOff>
      <xdr:row>37</xdr:row>
      <xdr:rowOff>69753</xdr:rowOff>
    </xdr:to>
    <xdr:sp macro="" textlink="">
      <xdr:nvSpPr>
        <xdr:cNvPr id="538" name="楕円 537"/>
        <xdr:cNvSpPr/>
      </xdr:nvSpPr>
      <xdr:spPr>
        <a:xfrm>
          <a:off x="15430500" y="631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60880</xdr:rowOff>
    </xdr:from>
    <xdr:ext cx="534377" cy="259045"/>
    <xdr:sp macro="" textlink="">
      <xdr:nvSpPr>
        <xdr:cNvPr id="539" name="テキスト ボックス 538"/>
        <xdr:cNvSpPr txBox="1"/>
      </xdr:nvSpPr>
      <xdr:spPr>
        <a:xfrm>
          <a:off x="15214111" y="640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88351</xdr:rowOff>
    </xdr:from>
    <xdr:to>
      <xdr:col>76</xdr:col>
      <xdr:colOff>165100</xdr:colOff>
      <xdr:row>37</xdr:row>
      <xdr:rowOff>18501</xdr:rowOff>
    </xdr:to>
    <xdr:sp macro="" textlink="">
      <xdr:nvSpPr>
        <xdr:cNvPr id="540" name="楕円 539"/>
        <xdr:cNvSpPr/>
      </xdr:nvSpPr>
      <xdr:spPr>
        <a:xfrm>
          <a:off x="14541500" y="626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35028</xdr:rowOff>
    </xdr:from>
    <xdr:ext cx="534377" cy="259045"/>
    <xdr:sp macro="" textlink="">
      <xdr:nvSpPr>
        <xdr:cNvPr id="541" name="テキスト ボックス 540"/>
        <xdr:cNvSpPr txBox="1"/>
      </xdr:nvSpPr>
      <xdr:spPr>
        <a:xfrm>
          <a:off x="14325111" y="603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51455</xdr:rowOff>
    </xdr:from>
    <xdr:to>
      <xdr:col>72</xdr:col>
      <xdr:colOff>38100</xdr:colOff>
      <xdr:row>36</xdr:row>
      <xdr:rowOff>153055</xdr:rowOff>
    </xdr:to>
    <xdr:sp macro="" textlink="">
      <xdr:nvSpPr>
        <xdr:cNvPr id="542" name="楕円 541"/>
        <xdr:cNvSpPr/>
      </xdr:nvSpPr>
      <xdr:spPr>
        <a:xfrm>
          <a:off x="13652500" y="622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144182</xdr:rowOff>
    </xdr:from>
    <xdr:ext cx="534377" cy="259045"/>
    <xdr:sp macro="" textlink="">
      <xdr:nvSpPr>
        <xdr:cNvPr id="543" name="テキスト ボックス 542"/>
        <xdr:cNvSpPr txBox="1"/>
      </xdr:nvSpPr>
      <xdr:spPr>
        <a:xfrm>
          <a:off x="13436111" y="631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3906</xdr:rowOff>
    </xdr:from>
    <xdr:to>
      <xdr:col>67</xdr:col>
      <xdr:colOff>101600</xdr:colOff>
      <xdr:row>36</xdr:row>
      <xdr:rowOff>105506</xdr:rowOff>
    </xdr:to>
    <xdr:sp macro="" textlink="">
      <xdr:nvSpPr>
        <xdr:cNvPr id="544" name="楕円 543"/>
        <xdr:cNvSpPr/>
      </xdr:nvSpPr>
      <xdr:spPr>
        <a:xfrm>
          <a:off x="12763500" y="617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122033</xdr:rowOff>
    </xdr:from>
    <xdr:ext cx="534377" cy="259045"/>
    <xdr:sp macro="" textlink="">
      <xdr:nvSpPr>
        <xdr:cNvPr id="545" name="テキスト ボックス 544"/>
        <xdr:cNvSpPr txBox="1"/>
      </xdr:nvSpPr>
      <xdr:spPr>
        <a:xfrm>
          <a:off x="12547111" y="595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71806</xdr:rowOff>
    </xdr:from>
    <xdr:to>
      <xdr:col>85</xdr:col>
      <xdr:colOff>126364</xdr:colOff>
      <xdr:row>59</xdr:row>
      <xdr:rowOff>55042</xdr:rowOff>
    </xdr:to>
    <xdr:cxnSp macro="">
      <xdr:nvCxnSpPr>
        <xdr:cNvPr id="570" name="直線コネクタ 569"/>
        <xdr:cNvCxnSpPr/>
      </xdr:nvCxnSpPr>
      <xdr:spPr>
        <a:xfrm flipV="1">
          <a:off x="16317595" y="8815756"/>
          <a:ext cx="1269" cy="135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58869</xdr:rowOff>
    </xdr:from>
    <xdr:ext cx="534377" cy="259045"/>
    <xdr:sp macro="" textlink="">
      <xdr:nvSpPr>
        <xdr:cNvPr id="571" name="教育費最小値テキスト"/>
        <xdr:cNvSpPr txBox="1"/>
      </xdr:nvSpPr>
      <xdr:spPr>
        <a:xfrm>
          <a:off x="16370300" y="101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55042</xdr:rowOff>
    </xdr:from>
    <xdr:to>
      <xdr:col>86</xdr:col>
      <xdr:colOff>25400</xdr:colOff>
      <xdr:row>59</xdr:row>
      <xdr:rowOff>55042</xdr:rowOff>
    </xdr:to>
    <xdr:cxnSp macro="">
      <xdr:nvCxnSpPr>
        <xdr:cNvPr id="572" name="直線コネクタ 571"/>
        <xdr:cNvCxnSpPr/>
      </xdr:nvCxnSpPr>
      <xdr:spPr>
        <a:xfrm>
          <a:off x="16230600" y="1017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18483</xdr:rowOff>
    </xdr:from>
    <xdr:ext cx="599010" cy="259045"/>
    <xdr:sp macro="" textlink="">
      <xdr:nvSpPr>
        <xdr:cNvPr id="573" name="教育費最大値テキスト"/>
        <xdr:cNvSpPr txBox="1"/>
      </xdr:nvSpPr>
      <xdr:spPr>
        <a:xfrm>
          <a:off x="16370300" y="859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135,846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71806</xdr:rowOff>
    </xdr:from>
    <xdr:to>
      <xdr:col>86</xdr:col>
      <xdr:colOff>25400</xdr:colOff>
      <xdr:row>51</xdr:row>
      <xdr:rowOff>71806</xdr:rowOff>
    </xdr:to>
    <xdr:cxnSp macro="">
      <xdr:nvCxnSpPr>
        <xdr:cNvPr id="574" name="直線コネクタ 573"/>
        <xdr:cNvCxnSpPr/>
      </xdr:nvCxnSpPr>
      <xdr:spPr>
        <a:xfrm>
          <a:off x="16230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109525</xdr:rowOff>
    </xdr:from>
    <xdr:to>
      <xdr:col>85</xdr:col>
      <xdr:colOff>127000</xdr:colOff>
      <xdr:row>58</xdr:row>
      <xdr:rowOff>22834</xdr:rowOff>
    </xdr:to>
    <xdr:cxnSp macro="">
      <xdr:nvCxnSpPr>
        <xdr:cNvPr id="575" name="直線コネクタ 574"/>
        <xdr:cNvCxnSpPr/>
      </xdr:nvCxnSpPr>
      <xdr:spPr>
        <a:xfrm flipV="1">
          <a:off x="15481300" y="9882175"/>
          <a:ext cx="838200" cy="84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42118</xdr:rowOff>
    </xdr:from>
    <xdr:ext cx="534377" cy="259045"/>
    <xdr:sp macro="" textlink="">
      <xdr:nvSpPr>
        <xdr:cNvPr id="576" name="教育費平均値テキスト"/>
        <xdr:cNvSpPr txBox="1"/>
      </xdr:nvSpPr>
      <xdr:spPr>
        <a:xfrm>
          <a:off x="16370300" y="9643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19241</xdr:rowOff>
    </xdr:from>
    <xdr:to>
      <xdr:col>85</xdr:col>
      <xdr:colOff>177800</xdr:colOff>
      <xdr:row>57</xdr:row>
      <xdr:rowOff>120841</xdr:rowOff>
    </xdr:to>
    <xdr:sp macro="" textlink="">
      <xdr:nvSpPr>
        <xdr:cNvPr id="577" name="フローチャート: 判断 576"/>
        <xdr:cNvSpPr/>
      </xdr:nvSpPr>
      <xdr:spPr>
        <a:xfrm>
          <a:off x="16268700" y="979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1625</xdr:rowOff>
    </xdr:from>
    <xdr:to>
      <xdr:col>81</xdr:col>
      <xdr:colOff>50800</xdr:colOff>
      <xdr:row>58</xdr:row>
      <xdr:rowOff>22834</xdr:rowOff>
    </xdr:to>
    <xdr:cxnSp macro="">
      <xdr:nvCxnSpPr>
        <xdr:cNvPr id="578" name="直線コネクタ 577"/>
        <xdr:cNvCxnSpPr/>
      </xdr:nvCxnSpPr>
      <xdr:spPr>
        <a:xfrm>
          <a:off x="14592300" y="9945725"/>
          <a:ext cx="889000" cy="2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37744</xdr:rowOff>
    </xdr:from>
    <xdr:to>
      <xdr:col>81</xdr:col>
      <xdr:colOff>101600</xdr:colOff>
      <xdr:row>57</xdr:row>
      <xdr:rowOff>139344</xdr:rowOff>
    </xdr:to>
    <xdr:sp macro="" textlink="">
      <xdr:nvSpPr>
        <xdr:cNvPr id="579" name="フローチャート: 判断 578"/>
        <xdr:cNvSpPr/>
      </xdr:nvSpPr>
      <xdr:spPr>
        <a:xfrm>
          <a:off x="1543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155871</xdr:rowOff>
    </xdr:from>
    <xdr:ext cx="534377" cy="259045"/>
    <xdr:sp macro="" textlink="">
      <xdr:nvSpPr>
        <xdr:cNvPr id="580" name="テキスト ボックス 579"/>
        <xdr:cNvSpPr txBox="1"/>
      </xdr:nvSpPr>
      <xdr:spPr>
        <a:xfrm>
          <a:off x="15214111" y="95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82703</xdr:rowOff>
    </xdr:from>
    <xdr:to>
      <xdr:col>76</xdr:col>
      <xdr:colOff>114300</xdr:colOff>
      <xdr:row>58</xdr:row>
      <xdr:rowOff>1625</xdr:rowOff>
    </xdr:to>
    <xdr:cxnSp macro="">
      <xdr:nvCxnSpPr>
        <xdr:cNvPr id="581" name="直線コネクタ 580"/>
        <xdr:cNvCxnSpPr/>
      </xdr:nvCxnSpPr>
      <xdr:spPr>
        <a:xfrm>
          <a:off x="13703300" y="9855353"/>
          <a:ext cx="889000" cy="9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64605</xdr:rowOff>
    </xdr:from>
    <xdr:to>
      <xdr:col>76</xdr:col>
      <xdr:colOff>165100</xdr:colOff>
      <xdr:row>57</xdr:row>
      <xdr:rowOff>166205</xdr:rowOff>
    </xdr:to>
    <xdr:sp macro="" textlink="">
      <xdr:nvSpPr>
        <xdr:cNvPr id="582" name="フローチャート: 判断 581"/>
        <xdr:cNvSpPr/>
      </xdr:nvSpPr>
      <xdr:spPr>
        <a:xfrm>
          <a:off x="14541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11282</xdr:rowOff>
    </xdr:from>
    <xdr:ext cx="534377" cy="259045"/>
    <xdr:sp macro="" textlink="">
      <xdr:nvSpPr>
        <xdr:cNvPr id="583" name="テキスト ボックス 582"/>
        <xdr:cNvSpPr txBox="1"/>
      </xdr:nvSpPr>
      <xdr:spPr>
        <a:xfrm>
          <a:off x="14325111" y="96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82703</xdr:rowOff>
    </xdr:from>
    <xdr:to>
      <xdr:col>71</xdr:col>
      <xdr:colOff>177800</xdr:colOff>
      <xdr:row>58</xdr:row>
      <xdr:rowOff>2184</xdr:rowOff>
    </xdr:to>
    <xdr:cxnSp macro="">
      <xdr:nvCxnSpPr>
        <xdr:cNvPr id="584" name="直線コネクタ 583"/>
        <xdr:cNvCxnSpPr/>
      </xdr:nvCxnSpPr>
      <xdr:spPr>
        <a:xfrm flipV="1">
          <a:off x="12814300" y="9855353"/>
          <a:ext cx="889000" cy="9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159576</xdr:rowOff>
    </xdr:from>
    <xdr:to>
      <xdr:col>72</xdr:col>
      <xdr:colOff>38100</xdr:colOff>
      <xdr:row>57</xdr:row>
      <xdr:rowOff>89726</xdr:rowOff>
    </xdr:to>
    <xdr:sp macro="" textlink="">
      <xdr:nvSpPr>
        <xdr:cNvPr id="585" name="フローチャート: 判断 584"/>
        <xdr:cNvSpPr/>
      </xdr:nvSpPr>
      <xdr:spPr>
        <a:xfrm>
          <a:off x="13652500" y="976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106253</xdr:rowOff>
    </xdr:from>
    <xdr:ext cx="534377" cy="259045"/>
    <xdr:sp macro="" textlink="">
      <xdr:nvSpPr>
        <xdr:cNvPr id="586" name="テキスト ボックス 585"/>
        <xdr:cNvSpPr txBox="1"/>
      </xdr:nvSpPr>
      <xdr:spPr>
        <a:xfrm>
          <a:off x="13436111" y="953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38329</xdr:rowOff>
    </xdr:from>
    <xdr:to>
      <xdr:col>67</xdr:col>
      <xdr:colOff>101600</xdr:colOff>
      <xdr:row>57</xdr:row>
      <xdr:rowOff>139929</xdr:rowOff>
    </xdr:to>
    <xdr:sp macro="" textlink="">
      <xdr:nvSpPr>
        <xdr:cNvPr id="587" name="フローチャート: 判断 586"/>
        <xdr:cNvSpPr/>
      </xdr:nvSpPr>
      <xdr:spPr>
        <a:xfrm>
          <a:off x="12763500" y="981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156456</xdr:rowOff>
    </xdr:from>
    <xdr:ext cx="534377" cy="259045"/>
    <xdr:sp macro="" textlink="">
      <xdr:nvSpPr>
        <xdr:cNvPr id="588" name="テキスト ボックス 587"/>
        <xdr:cNvSpPr txBox="1"/>
      </xdr:nvSpPr>
      <xdr:spPr>
        <a:xfrm>
          <a:off x="12547111" y="958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58725</xdr:rowOff>
    </xdr:from>
    <xdr:to>
      <xdr:col>85</xdr:col>
      <xdr:colOff>177800</xdr:colOff>
      <xdr:row>57</xdr:row>
      <xdr:rowOff>160325</xdr:rowOff>
    </xdr:to>
    <xdr:sp macro="" textlink="">
      <xdr:nvSpPr>
        <xdr:cNvPr id="594" name="楕円 593"/>
        <xdr:cNvSpPr/>
      </xdr:nvSpPr>
      <xdr:spPr>
        <a:xfrm>
          <a:off x="16268700" y="983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37152</xdr:rowOff>
    </xdr:from>
    <xdr:ext cx="534377" cy="259045"/>
    <xdr:sp macro="" textlink="">
      <xdr:nvSpPr>
        <xdr:cNvPr id="595" name="教育費該当値テキスト"/>
        <xdr:cNvSpPr txBox="1"/>
      </xdr:nvSpPr>
      <xdr:spPr>
        <a:xfrm>
          <a:off x="16370300" y="980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143484</xdr:rowOff>
    </xdr:from>
    <xdr:to>
      <xdr:col>81</xdr:col>
      <xdr:colOff>101600</xdr:colOff>
      <xdr:row>58</xdr:row>
      <xdr:rowOff>73634</xdr:rowOff>
    </xdr:to>
    <xdr:sp macro="" textlink="">
      <xdr:nvSpPr>
        <xdr:cNvPr id="596" name="楕円 595"/>
        <xdr:cNvSpPr/>
      </xdr:nvSpPr>
      <xdr:spPr>
        <a:xfrm>
          <a:off x="15430500" y="991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64761</xdr:rowOff>
    </xdr:from>
    <xdr:ext cx="534377" cy="259045"/>
    <xdr:sp macro="" textlink="">
      <xdr:nvSpPr>
        <xdr:cNvPr id="597" name="テキスト ボックス 596"/>
        <xdr:cNvSpPr txBox="1"/>
      </xdr:nvSpPr>
      <xdr:spPr>
        <a:xfrm>
          <a:off x="15214111" y="1000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122275</xdr:rowOff>
    </xdr:from>
    <xdr:to>
      <xdr:col>76</xdr:col>
      <xdr:colOff>165100</xdr:colOff>
      <xdr:row>58</xdr:row>
      <xdr:rowOff>52425</xdr:rowOff>
    </xdr:to>
    <xdr:sp macro="" textlink="">
      <xdr:nvSpPr>
        <xdr:cNvPr id="598" name="楕円 597"/>
        <xdr:cNvSpPr/>
      </xdr:nvSpPr>
      <xdr:spPr>
        <a:xfrm>
          <a:off x="14541500" y="989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43552</xdr:rowOff>
    </xdr:from>
    <xdr:ext cx="534377" cy="259045"/>
    <xdr:sp macro="" textlink="">
      <xdr:nvSpPr>
        <xdr:cNvPr id="599" name="テキスト ボックス 598"/>
        <xdr:cNvSpPr txBox="1"/>
      </xdr:nvSpPr>
      <xdr:spPr>
        <a:xfrm>
          <a:off x="14325111" y="998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31903</xdr:rowOff>
    </xdr:from>
    <xdr:to>
      <xdr:col>72</xdr:col>
      <xdr:colOff>38100</xdr:colOff>
      <xdr:row>57</xdr:row>
      <xdr:rowOff>133503</xdr:rowOff>
    </xdr:to>
    <xdr:sp macro="" textlink="">
      <xdr:nvSpPr>
        <xdr:cNvPr id="600" name="楕円 599"/>
        <xdr:cNvSpPr/>
      </xdr:nvSpPr>
      <xdr:spPr>
        <a:xfrm>
          <a:off x="13652500" y="980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124630</xdr:rowOff>
    </xdr:from>
    <xdr:ext cx="534377" cy="259045"/>
    <xdr:sp macro="" textlink="">
      <xdr:nvSpPr>
        <xdr:cNvPr id="601" name="テキスト ボックス 600"/>
        <xdr:cNvSpPr txBox="1"/>
      </xdr:nvSpPr>
      <xdr:spPr>
        <a:xfrm>
          <a:off x="13436111" y="989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122834</xdr:rowOff>
    </xdr:from>
    <xdr:to>
      <xdr:col>67</xdr:col>
      <xdr:colOff>101600</xdr:colOff>
      <xdr:row>58</xdr:row>
      <xdr:rowOff>52984</xdr:rowOff>
    </xdr:to>
    <xdr:sp macro="" textlink="">
      <xdr:nvSpPr>
        <xdr:cNvPr id="602" name="楕円 601"/>
        <xdr:cNvSpPr/>
      </xdr:nvSpPr>
      <xdr:spPr>
        <a:xfrm>
          <a:off x="12763500" y="989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44111</xdr:rowOff>
    </xdr:from>
    <xdr:ext cx="534377" cy="259045"/>
    <xdr:sp macro="" textlink="">
      <xdr:nvSpPr>
        <xdr:cNvPr id="603" name="テキスト ボックス 602"/>
        <xdr:cNvSpPr txBox="1"/>
      </xdr:nvSpPr>
      <xdr:spPr>
        <a:xfrm>
          <a:off x="12547111" y="998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10999</xdr:rowOff>
    </xdr:from>
    <xdr:to>
      <xdr:col>85</xdr:col>
      <xdr:colOff>126364</xdr:colOff>
      <xdr:row>78</xdr:row>
      <xdr:rowOff>139700</xdr:rowOff>
    </xdr:to>
    <xdr:cxnSp macro="">
      <xdr:nvCxnSpPr>
        <xdr:cNvPr id="625" name="直線コネクタ 624"/>
        <xdr:cNvCxnSpPr/>
      </xdr:nvCxnSpPr>
      <xdr:spPr>
        <a:xfrm flipV="1">
          <a:off x="16317595" y="12012499"/>
          <a:ext cx="1269" cy="1500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129126</xdr:rowOff>
    </xdr:from>
    <xdr:ext cx="534377" cy="259045"/>
    <xdr:sp macro="" textlink="">
      <xdr:nvSpPr>
        <xdr:cNvPr id="628" name="災害復旧費最大値テキスト"/>
        <xdr:cNvSpPr txBox="1"/>
      </xdr:nvSpPr>
      <xdr:spPr>
        <a:xfrm>
          <a:off x="16370300" y="1178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10999</xdr:rowOff>
    </xdr:from>
    <xdr:to>
      <xdr:col>86</xdr:col>
      <xdr:colOff>25400</xdr:colOff>
      <xdr:row>70</xdr:row>
      <xdr:rowOff>10999</xdr:rowOff>
    </xdr:to>
    <xdr:cxnSp macro="">
      <xdr:nvCxnSpPr>
        <xdr:cNvPr id="629" name="直線コネクタ 628"/>
        <xdr:cNvCxnSpPr/>
      </xdr:nvCxnSpPr>
      <xdr:spPr>
        <a:xfrm>
          <a:off x="16230600" y="12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132499</xdr:rowOff>
    </xdr:from>
    <xdr:to>
      <xdr:col>85</xdr:col>
      <xdr:colOff>127000</xdr:colOff>
      <xdr:row>78</xdr:row>
      <xdr:rowOff>13467</xdr:rowOff>
    </xdr:to>
    <xdr:cxnSp macro="">
      <xdr:nvCxnSpPr>
        <xdr:cNvPr id="630" name="直線コネクタ 629"/>
        <xdr:cNvCxnSpPr/>
      </xdr:nvCxnSpPr>
      <xdr:spPr>
        <a:xfrm flipV="1">
          <a:off x="15481300" y="13162699"/>
          <a:ext cx="838200" cy="22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9377</xdr:rowOff>
    </xdr:from>
    <xdr:ext cx="469744" cy="259045"/>
    <xdr:sp macro="" textlink="">
      <xdr:nvSpPr>
        <xdr:cNvPr id="631" name="災害復旧費平均値テキスト"/>
        <xdr:cNvSpPr txBox="1"/>
      </xdr:nvSpPr>
      <xdr:spPr>
        <a:xfrm>
          <a:off x="16370300" y="13382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30950</xdr:rowOff>
    </xdr:from>
    <xdr:to>
      <xdr:col>85</xdr:col>
      <xdr:colOff>177800</xdr:colOff>
      <xdr:row>78</xdr:row>
      <xdr:rowOff>132550</xdr:rowOff>
    </xdr:to>
    <xdr:sp macro="" textlink="">
      <xdr:nvSpPr>
        <xdr:cNvPr id="632" name="フローチャート: 判断 631"/>
        <xdr:cNvSpPr/>
      </xdr:nvSpPr>
      <xdr:spPr>
        <a:xfrm>
          <a:off x="16268700" y="1340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13467</xdr:rowOff>
    </xdr:from>
    <xdr:to>
      <xdr:col>81</xdr:col>
      <xdr:colOff>50800</xdr:colOff>
      <xdr:row>78</xdr:row>
      <xdr:rowOff>80104</xdr:rowOff>
    </xdr:to>
    <xdr:cxnSp macro="">
      <xdr:nvCxnSpPr>
        <xdr:cNvPr id="633" name="直線コネクタ 632"/>
        <xdr:cNvCxnSpPr/>
      </xdr:nvCxnSpPr>
      <xdr:spPr>
        <a:xfrm flipV="1">
          <a:off x="14592300" y="13386567"/>
          <a:ext cx="889000" cy="6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31886</xdr:rowOff>
    </xdr:from>
    <xdr:to>
      <xdr:col>81</xdr:col>
      <xdr:colOff>101600</xdr:colOff>
      <xdr:row>78</xdr:row>
      <xdr:rowOff>133486</xdr:rowOff>
    </xdr:to>
    <xdr:sp macro="" textlink="">
      <xdr:nvSpPr>
        <xdr:cNvPr id="634" name="フローチャート: 判断 633"/>
        <xdr:cNvSpPr/>
      </xdr:nvSpPr>
      <xdr:spPr>
        <a:xfrm>
          <a:off x="154305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124613</xdr:rowOff>
    </xdr:from>
    <xdr:ext cx="469744" cy="259045"/>
    <xdr:sp macro="" textlink="">
      <xdr:nvSpPr>
        <xdr:cNvPr id="635" name="テキスト ボックス 634"/>
        <xdr:cNvSpPr txBox="1"/>
      </xdr:nvSpPr>
      <xdr:spPr>
        <a:xfrm>
          <a:off x="15246428" y="13497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78550</xdr:rowOff>
    </xdr:from>
    <xdr:to>
      <xdr:col>76</xdr:col>
      <xdr:colOff>114300</xdr:colOff>
      <xdr:row>78</xdr:row>
      <xdr:rowOff>80104</xdr:rowOff>
    </xdr:to>
    <xdr:cxnSp macro="">
      <xdr:nvCxnSpPr>
        <xdr:cNvPr id="636" name="直線コネクタ 635"/>
        <xdr:cNvCxnSpPr/>
      </xdr:nvCxnSpPr>
      <xdr:spPr>
        <a:xfrm>
          <a:off x="13703300" y="13451650"/>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34128</xdr:rowOff>
    </xdr:from>
    <xdr:to>
      <xdr:col>76</xdr:col>
      <xdr:colOff>165100</xdr:colOff>
      <xdr:row>78</xdr:row>
      <xdr:rowOff>135728</xdr:rowOff>
    </xdr:to>
    <xdr:sp macro="" textlink="">
      <xdr:nvSpPr>
        <xdr:cNvPr id="637" name="フローチャート: 判断 636"/>
        <xdr:cNvSpPr/>
      </xdr:nvSpPr>
      <xdr:spPr>
        <a:xfrm>
          <a:off x="14541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126855</xdr:rowOff>
    </xdr:from>
    <xdr:ext cx="469744" cy="259045"/>
    <xdr:sp macro="" textlink="">
      <xdr:nvSpPr>
        <xdr:cNvPr id="638" name="テキスト ボックス 637"/>
        <xdr:cNvSpPr txBox="1"/>
      </xdr:nvSpPr>
      <xdr:spPr>
        <a:xfrm>
          <a:off x="14357428" y="1349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78550</xdr:rowOff>
    </xdr:from>
    <xdr:to>
      <xdr:col>71</xdr:col>
      <xdr:colOff>177800</xdr:colOff>
      <xdr:row>78</xdr:row>
      <xdr:rowOff>100952</xdr:rowOff>
    </xdr:to>
    <xdr:cxnSp macro="">
      <xdr:nvCxnSpPr>
        <xdr:cNvPr id="639" name="直線コネクタ 638"/>
        <xdr:cNvCxnSpPr/>
      </xdr:nvCxnSpPr>
      <xdr:spPr>
        <a:xfrm flipV="1">
          <a:off x="12814300" y="13451650"/>
          <a:ext cx="889000" cy="2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82248</xdr:rowOff>
    </xdr:from>
    <xdr:to>
      <xdr:col>72</xdr:col>
      <xdr:colOff>38100</xdr:colOff>
      <xdr:row>78</xdr:row>
      <xdr:rowOff>12398</xdr:rowOff>
    </xdr:to>
    <xdr:sp macro="" textlink="">
      <xdr:nvSpPr>
        <xdr:cNvPr id="640" name="フローチャート: 判断 639"/>
        <xdr:cNvSpPr/>
      </xdr:nvSpPr>
      <xdr:spPr>
        <a:xfrm>
          <a:off x="13652500" y="132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28925</xdr:rowOff>
    </xdr:from>
    <xdr:ext cx="469744" cy="259045"/>
    <xdr:sp macro="" textlink="">
      <xdr:nvSpPr>
        <xdr:cNvPr id="641" name="テキスト ボックス 640"/>
        <xdr:cNvSpPr txBox="1"/>
      </xdr:nvSpPr>
      <xdr:spPr>
        <a:xfrm>
          <a:off x="13468428" y="1305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82979</xdr:rowOff>
    </xdr:from>
    <xdr:to>
      <xdr:col>67</xdr:col>
      <xdr:colOff>101600</xdr:colOff>
      <xdr:row>78</xdr:row>
      <xdr:rowOff>13129</xdr:rowOff>
    </xdr:to>
    <xdr:sp macro="" textlink="">
      <xdr:nvSpPr>
        <xdr:cNvPr id="642" name="フローチャート: 判断 641"/>
        <xdr:cNvSpPr/>
      </xdr:nvSpPr>
      <xdr:spPr>
        <a:xfrm>
          <a:off x="12763500" y="13284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29656</xdr:rowOff>
    </xdr:from>
    <xdr:ext cx="469744" cy="259045"/>
    <xdr:sp macro="" textlink="">
      <xdr:nvSpPr>
        <xdr:cNvPr id="643" name="テキスト ボックス 642"/>
        <xdr:cNvSpPr txBox="1"/>
      </xdr:nvSpPr>
      <xdr:spPr>
        <a:xfrm>
          <a:off x="12579428" y="1305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81699</xdr:rowOff>
    </xdr:from>
    <xdr:to>
      <xdr:col>85</xdr:col>
      <xdr:colOff>177800</xdr:colOff>
      <xdr:row>77</xdr:row>
      <xdr:rowOff>11849</xdr:rowOff>
    </xdr:to>
    <xdr:sp macro="" textlink="">
      <xdr:nvSpPr>
        <xdr:cNvPr id="649" name="楕円 648"/>
        <xdr:cNvSpPr/>
      </xdr:nvSpPr>
      <xdr:spPr>
        <a:xfrm>
          <a:off x="16268700" y="1311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104576</xdr:rowOff>
    </xdr:from>
    <xdr:ext cx="534377" cy="259045"/>
    <xdr:sp macro="" textlink="">
      <xdr:nvSpPr>
        <xdr:cNvPr id="650" name="災害復旧費該当値テキスト"/>
        <xdr:cNvSpPr txBox="1"/>
      </xdr:nvSpPr>
      <xdr:spPr>
        <a:xfrm>
          <a:off x="16370300" y="1296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134117</xdr:rowOff>
    </xdr:from>
    <xdr:to>
      <xdr:col>81</xdr:col>
      <xdr:colOff>101600</xdr:colOff>
      <xdr:row>78</xdr:row>
      <xdr:rowOff>64267</xdr:rowOff>
    </xdr:to>
    <xdr:sp macro="" textlink="">
      <xdr:nvSpPr>
        <xdr:cNvPr id="651" name="楕円 650"/>
        <xdr:cNvSpPr/>
      </xdr:nvSpPr>
      <xdr:spPr>
        <a:xfrm>
          <a:off x="15430500" y="1333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80794</xdr:rowOff>
    </xdr:from>
    <xdr:ext cx="469744" cy="259045"/>
    <xdr:sp macro="" textlink="">
      <xdr:nvSpPr>
        <xdr:cNvPr id="652" name="テキスト ボックス 651"/>
        <xdr:cNvSpPr txBox="1"/>
      </xdr:nvSpPr>
      <xdr:spPr>
        <a:xfrm>
          <a:off x="15246428" y="1311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29304</xdr:rowOff>
    </xdr:from>
    <xdr:to>
      <xdr:col>76</xdr:col>
      <xdr:colOff>165100</xdr:colOff>
      <xdr:row>78</xdr:row>
      <xdr:rowOff>130904</xdr:rowOff>
    </xdr:to>
    <xdr:sp macro="" textlink="">
      <xdr:nvSpPr>
        <xdr:cNvPr id="653" name="楕円 652"/>
        <xdr:cNvSpPr/>
      </xdr:nvSpPr>
      <xdr:spPr>
        <a:xfrm>
          <a:off x="14541500" y="1340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147431</xdr:rowOff>
    </xdr:from>
    <xdr:ext cx="469744" cy="259045"/>
    <xdr:sp macro="" textlink="">
      <xdr:nvSpPr>
        <xdr:cNvPr id="654" name="テキスト ボックス 653"/>
        <xdr:cNvSpPr txBox="1"/>
      </xdr:nvSpPr>
      <xdr:spPr>
        <a:xfrm>
          <a:off x="14357428" y="1317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27750</xdr:rowOff>
    </xdr:from>
    <xdr:to>
      <xdr:col>72</xdr:col>
      <xdr:colOff>38100</xdr:colOff>
      <xdr:row>78</xdr:row>
      <xdr:rowOff>129350</xdr:rowOff>
    </xdr:to>
    <xdr:sp macro="" textlink="">
      <xdr:nvSpPr>
        <xdr:cNvPr id="655" name="楕円 654"/>
        <xdr:cNvSpPr/>
      </xdr:nvSpPr>
      <xdr:spPr>
        <a:xfrm>
          <a:off x="13652500" y="1340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120477</xdr:rowOff>
    </xdr:from>
    <xdr:ext cx="469744" cy="259045"/>
    <xdr:sp macro="" textlink="">
      <xdr:nvSpPr>
        <xdr:cNvPr id="656" name="テキスト ボックス 655"/>
        <xdr:cNvSpPr txBox="1"/>
      </xdr:nvSpPr>
      <xdr:spPr>
        <a:xfrm>
          <a:off x="13468428" y="1349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50152</xdr:rowOff>
    </xdr:from>
    <xdr:to>
      <xdr:col>67</xdr:col>
      <xdr:colOff>101600</xdr:colOff>
      <xdr:row>78</xdr:row>
      <xdr:rowOff>151752</xdr:rowOff>
    </xdr:to>
    <xdr:sp macro="" textlink="">
      <xdr:nvSpPr>
        <xdr:cNvPr id="657" name="楕円 656"/>
        <xdr:cNvSpPr/>
      </xdr:nvSpPr>
      <xdr:spPr>
        <a:xfrm>
          <a:off x="12763500" y="1342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142879</xdr:rowOff>
    </xdr:from>
    <xdr:ext cx="469744" cy="259045"/>
    <xdr:sp macro="" textlink="">
      <xdr:nvSpPr>
        <xdr:cNvPr id="658" name="テキスト ボックス 657"/>
        <xdr:cNvSpPr txBox="1"/>
      </xdr:nvSpPr>
      <xdr:spPr>
        <a:xfrm>
          <a:off x="12579428" y="1351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84803</xdr:rowOff>
    </xdr:from>
    <xdr:to>
      <xdr:col>85</xdr:col>
      <xdr:colOff>126364</xdr:colOff>
      <xdr:row>98</xdr:row>
      <xdr:rowOff>87089</xdr:rowOff>
    </xdr:to>
    <xdr:cxnSp macro="">
      <xdr:nvCxnSpPr>
        <xdr:cNvPr id="684" name="直線コネクタ 683"/>
        <xdr:cNvCxnSpPr/>
      </xdr:nvCxnSpPr>
      <xdr:spPr>
        <a:xfrm flipV="1">
          <a:off x="16317595" y="15343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90916</xdr:rowOff>
    </xdr:from>
    <xdr:ext cx="534377" cy="259045"/>
    <xdr:sp macro="" textlink="">
      <xdr:nvSpPr>
        <xdr:cNvPr id="685" name="公債費最小値テキスト"/>
        <xdr:cNvSpPr txBox="1"/>
      </xdr:nvSpPr>
      <xdr:spPr>
        <a:xfrm>
          <a:off x="16370300" y="168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87089</xdr:rowOff>
    </xdr:from>
    <xdr:to>
      <xdr:col>86</xdr:col>
      <xdr:colOff>25400</xdr:colOff>
      <xdr:row>98</xdr:row>
      <xdr:rowOff>87089</xdr:rowOff>
    </xdr:to>
    <xdr:cxnSp macro="">
      <xdr:nvCxnSpPr>
        <xdr:cNvPr id="686" name="直線コネクタ 685"/>
        <xdr:cNvCxnSpPr/>
      </xdr:nvCxnSpPr>
      <xdr:spPr>
        <a:xfrm>
          <a:off x="16230600" y="1688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31480</xdr:rowOff>
    </xdr:from>
    <xdr:ext cx="599010" cy="259045"/>
    <xdr:sp macro="" textlink="">
      <xdr:nvSpPr>
        <xdr:cNvPr id="687" name="公債費最大値テキスト"/>
        <xdr:cNvSpPr txBox="1"/>
      </xdr:nvSpPr>
      <xdr:spPr>
        <a:xfrm>
          <a:off x="16370300" y="1511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84803</xdr:rowOff>
    </xdr:from>
    <xdr:to>
      <xdr:col>86</xdr:col>
      <xdr:colOff>25400</xdr:colOff>
      <xdr:row>89</xdr:row>
      <xdr:rowOff>84803</xdr:rowOff>
    </xdr:to>
    <xdr:cxnSp macro="">
      <xdr:nvCxnSpPr>
        <xdr:cNvPr id="688" name="直線コネクタ 687"/>
        <xdr:cNvCxnSpPr/>
      </xdr:nvCxnSpPr>
      <xdr:spPr>
        <a:xfrm>
          <a:off x="16230600" y="1534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24665</xdr:rowOff>
    </xdr:from>
    <xdr:to>
      <xdr:col>85</xdr:col>
      <xdr:colOff>127000</xdr:colOff>
      <xdr:row>94</xdr:row>
      <xdr:rowOff>29384</xdr:rowOff>
    </xdr:to>
    <xdr:cxnSp macro="">
      <xdr:nvCxnSpPr>
        <xdr:cNvPr id="689" name="直線コネクタ 688"/>
        <xdr:cNvCxnSpPr/>
      </xdr:nvCxnSpPr>
      <xdr:spPr>
        <a:xfrm flipV="1">
          <a:off x="15481300" y="16140965"/>
          <a:ext cx="838200" cy="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155289</xdr:rowOff>
    </xdr:from>
    <xdr:ext cx="534377" cy="259045"/>
    <xdr:sp macro="" textlink="">
      <xdr:nvSpPr>
        <xdr:cNvPr id="690" name="公債費平均値テキスト"/>
        <xdr:cNvSpPr txBox="1"/>
      </xdr:nvSpPr>
      <xdr:spPr>
        <a:xfrm>
          <a:off x="16370300" y="16271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5412</xdr:rowOff>
    </xdr:from>
    <xdr:to>
      <xdr:col>85</xdr:col>
      <xdr:colOff>177800</xdr:colOff>
      <xdr:row>95</xdr:row>
      <xdr:rowOff>107012</xdr:rowOff>
    </xdr:to>
    <xdr:sp macro="" textlink="">
      <xdr:nvSpPr>
        <xdr:cNvPr id="691" name="フローチャート: 判断 690"/>
        <xdr:cNvSpPr/>
      </xdr:nvSpPr>
      <xdr:spPr>
        <a:xfrm>
          <a:off x="16268700" y="1629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4956</xdr:rowOff>
    </xdr:from>
    <xdr:to>
      <xdr:col>81</xdr:col>
      <xdr:colOff>50800</xdr:colOff>
      <xdr:row>94</xdr:row>
      <xdr:rowOff>29384</xdr:rowOff>
    </xdr:to>
    <xdr:cxnSp macro="">
      <xdr:nvCxnSpPr>
        <xdr:cNvPr id="692" name="直線コネクタ 691"/>
        <xdr:cNvCxnSpPr/>
      </xdr:nvCxnSpPr>
      <xdr:spPr>
        <a:xfrm>
          <a:off x="14592300" y="16121256"/>
          <a:ext cx="889000" cy="2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28403</xdr:rowOff>
    </xdr:from>
    <xdr:to>
      <xdr:col>81</xdr:col>
      <xdr:colOff>101600</xdr:colOff>
      <xdr:row>95</xdr:row>
      <xdr:rowOff>130003</xdr:rowOff>
    </xdr:to>
    <xdr:sp macro="" textlink="">
      <xdr:nvSpPr>
        <xdr:cNvPr id="693" name="フローチャート: 判断 692"/>
        <xdr:cNvSpPr/>
      </xdr:nvSpPr>
      <xdr:spPr>
        <a:xfrm>
          <a:off x="154305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121130</xdr:rowOff>
    </xdr:from>
    <xdr:ext cx="534377" cy="259045"/>
    <xdr:sp macro="" textlink="">
      <xdr:nvSpPr>
        <xdr:cNvPr id="694" name="テキスト ボックス 693"/>
        <xdr:cNvSpPr txBox="1"/>
      </xdr:nvSpPr>
      <xdr:spPr>
        <a:xfrm>
          <a:off x="15214111" y="1640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146754</xdr:rowOff>
    </xdr:from>
    <xdr:to>
      <xdr:col>76</xdr:col>
      <xdr:colOff>114300</xdr:colOff>
      <xdr:row>94</xdr:row>
      <xdr:rowOff>4956</xdr:rowOff>
    </xdr:to>
    <xdr:cxnSp macro="">
      <xdr:nvCxnSpPr>
        <xdr:cNvPr id="695" name="直線コネクタ 694"/>
        <xdr:cNvCxnSpPr/>
      </xdr:nvCxnSpPr>
      <xdr:spPr>
        <a:xfrm>
          <a:off x="13703300" y="16091604"/>
          <a:ext cx="889000" cy="2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23864</xdr:rowOff>
    </xdr:from>
    <xdr:to>
      <xdr:col>76</xdr:col>
      <xdr:colOff>165100</xdr:colOff>
      <xdr:row>95</xdr:row>
      <xdr:rowOff>125464</xdr:rowOff>
    </xdr:to>
    <xdr:sp macro="" textlink="">
      <xdr:nvSpPr>
        <xdr:cNvPr id="696" name="フローチャート: 判断 695"/>
        <xdr:cNvSpPr/>
      </xdr:nvSpPr>
      <xdr:spPr>
        <a:xfrm>
          <a:off x="14541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116591</xdr:rowOff>
    </xdr:from>
    <xdr:ext cx="534377" cy="259045"/>
    <xdr:sp macro="" textlink="">
      <xdr:nvSpPr>
        <xdr:cNvPr id="697" name="テキスト ボックス 696"/>
        <xdr:cNvSpPr txBox="1"/>
      </xdr:nvSpPr>
      <xdr:spPr>
        <a:xfrm>
          <a:off x="14325111" y="1640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115926</xdr:rowOff>
    </xdr:from>
    <xdr:to>
      <xdr:col>71</xdr:col>
      <xdr:colOff>177800</xdr:colOff>
      <xdr:row>93</xdr:row>
      <xdr:rowOff>146754</xdr:rowOff>
    </xdr:to>
    <xdr:cxnSp macro="">
      <xdr:nvCxnSpPr>
        <xdr:cNvPr id="698" name="直線コネクタ 697"/>
        <xdr:cNvCxnSpPr/>
      </xdr:nvCxnSpPr>
      <xdr:spPr>
        <a:xfrm>
          <a:off x="12814300" y="16060776"/>
          <a:ext cx="889000" cy="3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9609</xdr:rowOff>
    </xdr:from>
    <xdr:to>
      <xdr:col>72</xdr:col>
      <xdr:colOff>38100</xdr:colOff>
      <xdr:row>94</xdr:row>
      <xdr:rowOff>111209</xdr:rowOff>
    </xdr:to>
    <xdr:sp macro="" textlink="">
      <xdr:nvSpPr>
        <xdr:cNvPr id="699" name="フローチャート: 判断 698"/>
        <xdr:cNvSpPr/>
      </xdr:nvSpPr>
      <xdr:spPr>
        <a:xfrm>
          <a:off x="13652500" y="16125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102336</xdr:rowOff>
    </xdr:from>
    <xdr:ext cx="534377" cy="259045"/>
    <xdr:sp macro="" textlink="">
      <xdr:nvSpPr>
        <xdr:cNvPr id="700" name="テキスト ボックス 699"/>
        <xdr:cNvSpPr txBox="1"/>
      </xdr:nvSpPr>
      <xdr:spPr>
        <a:xfrm>
          <a:off x="13436111" y="1621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14491</xdr:rowOff>
    </xdr:from>
    <xdr:to>
      <xdr:col>67</xdr:col>
      <xdr:colOff>101600</xdr:colOff>
      <xdr:row>94</xdr:row>
      <xdr:rowOff>116091</xdr:rowOff>
    </xdr:to>
    <xdr:sp macro="" textlink="">
      <xdr:nvSpPr>
        <xdr:cNvPr id="701" name="フローチャート: 判断 700"/>
        <xdr:cNvSpPr/>
      </xdr:nvSpPr>
      <xdr:spPr>
        <a:xfrm>
          <a:off x="12763500" y="1613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107218</xdr:rowOff>
    </xdr:from>
    <xdr:ext cx="534377" cy="259045"/>
    <xdr:sp macro="" textlink="">
      <xdr:nvSpPr>
        <xdr:cNvPr id="702" name="テキスト ボックス 701"/>
        <xdr:cNvSpPr txBox="1"/>
      </xdr:nvSpPr>
      <xdr:spPr>
        <a:xfrm>
          <a:off x="12547111" y="1622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145315</xdr:rowOff>
    </xdr:from>
    <xdr:to>
      <xdr:col>85</xdr:col>
      <xdr:colOff>177800</xdr:colOff>
      <xdr:row>94</xdr:row>
      <xdr:rowOff>75465</xdr:rowOff>
    </xdr:to>
    <xdr:sp macro="" textlink="">
      <xdr:nvSpPr>
        <xdr:cNvPr id="708" name="楕円 707"/>
        <xdr:cNvSpPr/>
      </xdr:nvSpPr>
      <xdr:spPr>
        <a:xfrm>
          <a:off x="16268700" y="1609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168192</xdr:rowOff>
    </xdr:from>
    <xdr:ext cx="534377" cy="259045"/>
    <xdr:sp macro="" textlink="">
      <xdr:nvSpPr>
        <xdr:cNvPr id="709" name="公債費該当値テキスト"/>
        <xdr:cNvSpPr txBox="1"/>
      </xdr:nvSpPr>
      <xdr:spPr>
        <a:xfrm>
          <a:off x="16370300" y="1594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150034</xdr:rowOff>
    </xdr:from>
    <xdr:to>
      <xdr:col>81</xdr:col>
      <xdr:colOff>101600</xdr:colOff>
      <xdr:row>94</xdr:row>
      <xdr:rowOff>80184</xdr:rowOff>
    </xdr:to>
    <xdr:sp macro="" textlink="">
      <xdr:nvSpPr>
        <xdr:cNvPr id="710" name="楕円 709"/>
        <xdr:cNvSpPr/>
      </xdr:nvSpPr>
      <xdr:spPr>
        <a:xfrm>
          <a:off x="15430500" y="1609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96711</xdr:rowOff>
    </xdr:from>
    <xdr:ext cx="534377" cy="259045"/>
    <xdr:sp macro="" textlink="">
      <xdr:nvSpPr>
        <xdr:cNvPr id="711" name="テキスト ボックス 710"/>
        <xdr:cNvSpPr txBox="1"/>
      </xdr:nvSpPr>
      <xdr:spPr>
        <a:xfrm>
          <a:off x="15214111" y="1587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125606</xdr:rowOff>
    </xdr:from>
    <xdr:to>
      <xdr:col>76</xdr:col>
      <xdr:colOff>165100</xdr:colOff>
      <xdr:row>94</xdr:row>
      <xdr:rowOff>55756</xdr:rowOff>
    </xdr:to>
    <xdr:sp macro="" textlink="">
      <xdr:nvSpPr>
        <xdr:cNvPr id="712" name="楕円 711"/>
        <xdr:cNvSpPr/>
      </xdr:nvSpPr>
      <xdr:spPr>
        <a:xfrm>
          <a:off x="14541500" y="1607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72283</xdr:rowOff>
    </xdr:from>
    <xdr:ext cx="534377" cy="259045"/>
    <xdr:sp macro="" textlink="">
      <xdr:nvSpPr>
        <xdr:cNvPr id="713" name="テキスト ボックス 712"/>
        <xdr:cNvSpPr txBox="1"/>
      </xdr:nvSpPr>
      <xdr:spPr>
        <a:xfrm>
          <a:off x="14325111" y="1584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95954</xdr:rowOff>
    </xdr:from>
    <xdr:to>
      <xdr:col>72</xdr:col>
      <xdr:colOff>38100</xdr:colOff>
      <xdr:row>94</xdr:row>
      <xdr:rowOff>26104</xdr:rowOff>
    </xdr:to>
    <xdr:sp macro="" textlink="">
      <xdr:nvSpPr>
        <xdr:cNvPr id="714" name="楕円 713"/>
        <xdr:cNvSpPr/>
      </xdr:nvSpPr>
      <xdr:spPr>
        <a:xfrm>
          <a:off x="13652500" y="1604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42631</xdr:rowOff>
    </xdr:from>
    <xdr:ext cx="534377" cy="259045"/>
    <xdr:sp macro="" textlink="">
      <xdr:nvSpPr>
        <xdr:cNvPr id="715" name="テキスト ボックス 714"/>
        <xdr:cNvSpPr txBox="1"/>
      </xdr:nvSpPr>
      <xdr:spPr>
        <a:xfrm>
          <a:off x="13436111" y="1581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65126</xdr:rowOff>
    </xdr:from>
    <xdr:to>
      <xdr:col>67</xdr:col>
      <xdr:colOff>101600</xdr:colOff>
      <xdr:row>93</xdr:row>
      <xdr:rowOff>166726</xdr:rowOff>
    </xdr:to>
    <xdr:sp macro="" textlink="">
      <xdr:nvSpPr>
        <xdr:cNvPr id="716" name="楕円 715"/>
        <xdr:cNvSpPr/>
      </xdr:nvSpPr>
      <xdr:spPr>
        <a:xfrm>
          <a:off x="12763500" y="1600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11803</xdr:rowOff>
    </xdr:from>
    <xdr:ext cx="534377" cy="259045"/>
    <xdr:sp macro="" textlink="">
      <xdr:nvSpPr>
        <xdr:cNvPr id="717" name="テキスト ボックス 716"/>
        <xdr:cNvSpPr txBox="1"/>
      </xdr:nvSpPr>
      <xdr:spPr>
        <a:xfrm>
          <a:off x="12547111" y="1578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80127</xdr:rowOff>
    </xdr:from>
    <xdr:to>
      <xdr:col>116</xdr:col>
      <xdr:colOff>62864</xdr:colOff>
      <xdr:row>38</xdr:row>
      <xdr:rowOff>139700</xdr:rowOff>
    </xdr:to>
    <xdr:cxnSp macro="">
      <xdr:nvCxnSpPr>
        <xdr:cNvPr id="739" name="直線コネクタ 738"/>
        <xdr:cNvCxnSpPr/>
      </xdr:nvCxnSpPr>
      <xdr:spPr>
        <a:xfrm flipV="1">
          <a:off x="22159595" y="5566527"/>
          <a:ext cx="1269" cy="108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167901</xdr:rowOff>
    </xdr:from>
    <xdr:ext cx="249299" cy="259045"/>
    <xdr:sp macro="" textlink="">
      <xdr:nvSpPr>
        <xdr:cNvPr id="740" name="諸支出金最小値テキスト"/>
        <xdr:cNvSpPr txBox="1"/>
      </xdr:nvSpPr>
      <xdr:spPr>
        <a:xfrm>
          <a:off x="22212300" y="6683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26804</xdr:rowOff>
    </xdr:from>
    <xdr:ext cx="534377" cy="259045"/>
    <xdr:sp macro="" textlink="">
      <xdr:nvSpPr>
        <xdr:cNvPr id="742" name="諸支出金最大値テキスト"/>
        <xdr:cNvSpPr txBox="1"/>
      </xdr:nvSpPr>
      <xdr:spPr>
        <a:xfrm>
          <a:off x="22212300" y="53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23,803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80127</xdr:rowOff>
    </xdr:from>
    <xdr:to>
      <xdr:col>116</xdr:col>
      <xdr:colOff>152400</xdr:colOff>
      <xdr:row>32</xdr:row>
      <xdr:rowOff>80127</xdr:rowOff>
    </xdr:to>
    <xdr:cxnSp macro="">
      <xdr:nvCxnSpPr>
        <xdr:cNvPr id="743" name="直線コネクタ 742"/>
        <xdr:cNvCxnSpPr/>
      </xdr:nvCxnSpPr>
      <xdr:spPr>
        <a:xfrm>
          <a:off x="22072600" y="556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85351</xdr:rowOff>
    </xdr:from>
    <xdr:ext cx="378565" cy="259045"/>
    <xdr:sp macro="" textlink="">
      <xdr:nvSpPr>
        <xdr:cNvPr id="745" name="諸支出金平均値テキスト"/>
        <xdr:cNvSpPr txBox="1"/>
      </xdr:nvSpPr>
      <xdr:spPr>
        <a:xfrm>
          <a:off x="22212300" y="64290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62474</xdr:rowOff>
    </xdr:from>
    <xdr:to>
      <xdr:col>116</xdr:col>
      <xdr:colOff>114300</xdr:colOff>
      <xdr:row>38</xdr:row>
      <xdr:rowOff>164074</xdr:rowOff>
    </xdr:to>
    <xdr:sp macro="" textlink="">
      <xdr:nvSpPr>
        <xdr:cNvPr id="746" name="フローチャート: 判断 745"/>
        <xdr:cNvSpPr/>
      </xdr:nvSpPr>
      <xdr:spPr>
        <a:xfrm>
          <a:off x="22110700" y="657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72486</xdr:rowOff>
    </xdr:from>
    <xdr:to>
      <xdr:col>112</xdr:col>
      <xdr:colOff>38100</xdr:colOff>
      <xdr:row>39</xdr:row>
      <xdr:rowOff>2636</xdr:rowOff>
    </xdr:to>
    <xdr:sp macro="" textlink="">
      <xdr:nvSpPr>
        <xdr:cNvPr id="748" name="フローチャート: 判断 747"/>
        <xdr:cNvSpPr/>
      </xdr:nvSpPr>
      <xdr:spPr>
        <a:xfrm>
          <a:off x="212725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19164</xdr:rowOff>
    </xdr:from>
    <xdr:ext cx="378565" cy="259045"/>
    <xdr:sp macro="" textlink="">
      <xdr:nvSpPr>
        <xdr:cNvPr id="749" name="テキスト ボックス 748"/>
        <xdr:cNvSpPr txBox="1"/>
      </xdr:nvSpPr>
      <xdr:spPr>
        <a:xfrm>
          <a:off x="21134017" y="6362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51" name="フローチャート: 判断 750"/>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52" name="テキスト ボックス 751"/>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79436</xdr:rowOff>
    </xdr:from>
    <xdr:to>
      <xdr:col>102</xdr:col>
      <xdr:colOff>165100</xdr:colOff>
      <xdr:row>39</xdr:row>
      <xdr:rowOff>9586</xdr:rowOff>
    </xdr:to>
    <xdr:sp macro="" textlink="">
      <xdr:nvSpPr>
        <xdr:cNvPr id="754" name="フローチャート: 判断 753"/>
        <xdr:cNvSpPr/>
      </xdr:nvSpPr>
      <xdr:spPr>
        <a:xfrm>
          <a:off x="19494500" y="659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26113</xdr:rowOff>
    </xdr:from>
    <xdr:ext cx="378565" cy="259045"/>
    <xdr:sp macro="" textlink="">
      <xdr:nvSpPr>
        <xdr:cNvPr id="755" name="テキスト ボックス 754"/>
        <xdr:cNvSpPr txBox="1"/>
      </xdr:nvSpPr>
      <xdr:spPr>
        <a:xfrm>
          <a:off x="19356017" y="636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82088</xdr:rowOff>
    </xdr:from>
    <xdr:to>
      <xdr:col>98</xdr:col>
      <xdr:colOff>38100</xdr:colOff>
      <xdr:row>39</xdr:row>
      <xdr:rowOff>12238</xdr:rowOff>
    </xdr:to>
    <xdr:sp macro="" textlink="">
      <xdr:nvSpPr>
        <xdr:cNvPr id="756" name="フローチャート: 判断 755"/>
        <xdr:cNvSpPr/>
      </xdr:nvSpPr>
      <xdr:spPr>
        <a:xfrm>
          <a:off x="18605500" y="659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28765</xdr:rowOff>
    </xdr:from>
    <xdr:ext cx="378565" cy="259045"/>
    <xdr:sp macro="" textlink="">
      <xdr:nvSpPr>
        <xdr:cNvPr id="757" name="テキスト ボックス 756"/>
        <xdr:cNvSpPr txBox="1"/>
      </xdr:nvSpPr>
      <xdr:spPr>
        <a:xfrm>
          <a:off x="18467017" y="6372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40901</xdr:rowOff>
    </xdr:from>
    <xdr:ext cx="249299" cy="259045"/>
    <xdr:sp macro="" textlink="">
      <xdr:nvSpPr>
        <xdr:cNvPr id="764" name="諸支出金該当値テキスト"/>
        <xdr:cNvSpPr txBox="1"/>
      </xdr:nvSpPr>
      <xdr:spPr>
        <a:xfrm>
          <a:off x="22212300" y="6556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が類似団体の平均を大きく上回るのは、大分県内の他市と比較して出生率が高く、それに伴い児童措置費等に要する経費が膨らんでいるためであるが、保育所等の施設整備の充実により待機児童は少な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住民税非課税世帯に対する給付金が主な要因である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衛生費については、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8,628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となっているが、ごみ処理施設（中津市クリーンプラザ）の基幹改良工事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終了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公債費については、前年度と比較すると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26,193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千円の減となっているものの、人口の減少により、一人当たりのコストは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円の増となり、依然として全国平均及び類似団体平均を上回っている。引き続き「中津市行政サービス高度化プラン</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」で掲げる目標（令和８年度末４００億円以下）を堅持しつつ、適正管理に努める。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大分県中津市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歳入は、市税の増（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752,408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千円）など</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、新型コロナウイルス感染症対策の財源である国庫支出金、普通交付税や臨時財政対策債の減を上回り、前年度比で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912,766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歳出は住民税非課税世帯等に対する給付金の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による扶助費の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脱炭素社会推進基金の創設等による積立金の増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1,003,866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歳</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出</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歳入</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を上回り、実質収支額は前年度比で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483,088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千円の減となった。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財政調整基金残高は、令和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年度決算剰余金（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億円）や普通交付税の追加交付により、前年度比で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340,535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千円の増となった</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大分県中津市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一般会計等の実質収支は、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翌年繰越財源の増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を主な要因として、前年度比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483,088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減となり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、病院事業会計の剰余金が、前年度比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475,221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千円の減となったため、資金剰余額総額は前年度比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1,006,114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千円の減となり、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6,302,757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標準財政規模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10,555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に加え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、資金剰余額の減が大きかったため、連結実質赤字比率は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ポイントの悪化となっている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連結実質赤字比率は「早期健全化段階」の基準を大きく下回っており、良好な状態にあるため引き続き、当該比率の適正な推移に努める。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大分県中津市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プライマリーバランスに留意した適正管理により、元利償還金については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173,922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、公営企業債元利償還金に対する繰出金に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、下水道事業償還金の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+46,274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、病院事業償還金の増（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+37,762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74,511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また、元利償還に係る特定財源は、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40,500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千円の増となったが、算入公債費は、合併特例債の償還終了及び事業費補正分の減により、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15,058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千円の減となっている。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そのため、実質公債費比率の分子は前年度と比較すると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80,132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千円の増となっている。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今後も起債の適正な管理に努める。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年度までに発行した中津市民病院債については、平成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年度までに満期一括償還は終了している。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大分県中津市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将来負担額については、地方債の着実な償還による現在高の減（△</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1,352,293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千円）が主な要因となり、前年度と比較して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366,394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千円の減となっている。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充当可能財源等については、充当可能基金は増（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+303,846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千円）となったが、交付税算入率の高い地方債現在高の減による基準財政需要額算入見込額の減（△</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1,226,419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千円）が要因となり、前年度と比較し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421,946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千円の減となっている。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将来負担額の減少幅</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充当可能財源等の減少幅を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回ったため、将来負担比率の分子は、前年度と比較して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55,552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今後も「中津市行政サービス高度化プラン</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」に基づき、当該比率の適正な推移に努める。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大分県中津市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年度決算剰余金や市税、普通交付税の追加交付により、前年度比で約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億円の増となった。また、その他特目基金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地域振興基金などの取崩を行ったため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億円の減となったが、全体で約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財政調整用基金については、令和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年度に新たに策定した「中津市行政サービス高度化プラン</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」に基づき、財政調整用基金を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以上確保し、財政の安定的な運営に必要な規模を確保していく。また、現有基金については、個別に基金そのものの意義を再度検討し、現在の行政目的・課題に整合していないと判断される基金は、目的の変更若しくは廃止等を含め見直しを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公共施設等整備基金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：公共施設等の整備及び補修等、整備に係る借入金の償還、解体撤去経費に充当</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福祉振興基金　　　</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：本格的な高齢化社会の到来に備え、福祉の増進及び市民福祉活動の促進に係る事業に充当</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地域振興基金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：合併特例債を原資として、中津市の地域振興を目的とした事業に充当</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脱炭素社会推進基金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持続可能な開発目標の達成を環境面から支え、脱炭素社会の実現を推進する経費に充当</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職員退職手当基金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職員の退職手当経費に充当</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地域振興基金：田舎困りごとサポートや予防接種等に事業に充当したことによる減　</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地域振興基金：合併後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年を経過し、新たな施策及び行政課題の解決のため有効的かつ積極的に活用する。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年度決算剰余金や市税、普通交付税の追加交付により、前年度比で約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億円の増となった。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「中津市行政サービス高度化プラン</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」において、標準財政規模の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％程度に当たる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億円以上を確保する。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大分県での消防指令業務の共同運用開始による、繰上償還に伴う取崩を行ったため約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必要に応じ減債基金の取崩しを行っていくが、財政の安定的な運営に資するため、適正な管理に努める。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48155680</v>
      </c>
      <c r="BO4" s="371"/>
      <c r="BP4" s="371"/>
      <c r="BQ4" s="371"/>
      <c r="BR4" s="371"/>
      <c r="BS4" s="371"/>
      <c r="BT4" s="371"/>
      <c r="BU4" s="372"/>
      <c r="BV4" s="370">
        <v>47242914</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5.4</v>
      </c>
      <c r="CU4" s="377"/>
      <c r="CV4" s="377"/>
      <c r="CW4" s="377"/>
      <c r="CX4" s="377"/>
      <c r="CY4" s="377"/>
      <c r="CZ4" s="377"/>
      <c r="DA4" s="378"/>
      <c r="DB4" s="376">
        <v>7.4</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46251435</v>
      </c>
      <c r="BO5" s="408"/>
      <c r="BP5" s="408"/>
      <c r="BQ5" s="408"/>
      <c r="BR5" s="408"/>
      <c r="BS5" s="408"/>
      <c r="BT5" s="408"/>
      <c r="BU5" s="409"/>
      <c r="BV5" s="407">
        <v>45247569</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93.8</v>
      </c>
      <c r="CU5" s="405"/>
      <c r="CV5" s="405"/>
      <c r="CW5" s="405"/>
      <c r="CX5" s="405"/>
      <c r="CY5" s="405"/>
      <c r="CZ5" s="405"/>
      <c r="DA5" s="406"/>
      <c r="DB5" s="404">
        <v>94.5</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1904245</v>
      </c>
      <c r="BO6" s="408"/>
      <c r="BP6" s="408"/>
      <c r="BQ6" s="408"/>
      <c r="BR6" s="408"/>
      <c r="BS6" s="408"/>
      <c r="BT6" s="408"/>
      <c r="BU6" s="409"/>
      <c r="BV6" s="407">
        <v>1995345</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94.4</v>
      </c>
      <c r="CU6" s="445"/>
      <c r="CV6" s="445"/>
      <c r="CW6" s="445"/>
      <c r="CX6" s="445"/>
      <c r="CY6" s="445"/>
      <c r="CZ6" s="445"/>
      <c r="DA6" s="446"/>
      <c r="DB6" s="444">
        <v>95.9</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616099</v>
      </c>
      <c r="BO7" s="408"/>
      <c r="BP7" s="408"/>
      <c r="BQ7" s="408"/>
      <c r="BR7" s="408"/>
      <c r="BS7" s="408"/>
      <c r="BT7" s="408"/>
      <c r="BU7" s="409"/>
      <c r="BV7" s="407">
        <v>224111</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23995071</v>
      </c>
      <c r="CU7" s="408"/>
      <c r="CV7" s="408"/>
      <c r="CW7" s="408"/>
      <c r="CX7" s="408"/>
      <c r="CY7" s="408"/>
      <c r="CZ7" s="408"/>
      <c r="DA7" s="409"/>
      <c r="DB7" s="407">
        <v>24005626</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1288146</v>
      </c>
      <c r="BO8" s="408"/>
      <c r="BP8" s="408"/>
      <c r="BQ8" s="408"/>
      <c r="BR8" s="408"/>
      <c r="BS8" s="408"/>
      <c r="BT8" s="408"/>
      <c r="BU8" s="409"/>
      <c r="BV8" s="407">
        <v>1771234</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0.51</v>
      </c>
      <c r="CU8" s="448"/>
      <c r="CV8" s="448"/>
      <c r="CW8" s="448"/>
      <c r="CX8" s="448"/>
      <c r="CY8" s="448"/>
      <c r="CZ8" s="448"/>
      <c r="DA8" s="449"/>
      <c r="DB8" s="447">
        <v>0.51</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82863</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-483088</v>
      </c>
      <c r="BO9" s="408"/>
      <c r="BP9" s="408"/>
      <c r="BQ9" s="408"/>
      <c r="BR9" s="408"/>
      <c r="BS9" s="408"/>
      <c r="BT9" s="408"/>
      <c r="BU9" s="409"/>
      <c r="BV9" s="407">
        <v>-792818</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15</v>
      </c>
      <c r="CU9" s="405"/>
      <c r="CV9" s="405"/>
      <c r="CW9" s="405"/>
      <c r="CX9" s="405"/>
      <c r="CY9" s="405"/>
      <c r="CZ9" s="405"/>
      <c r="DA9" s="406"/>
      <c r="DB9" s="404">
        <v>15.9</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83965</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10780</v>
      </c>
      <c r="BO10" s="408"/>
      <c r="BP10" s="408"/>
      <c r="BQ10" s="408"/>
      <c r="BR10" s="408"/>
      <c r="BS10" s="408"/>
      <c r="BT10" s="408"/>
      <c r="BU10" s="409"/>
      <c r="BV10" s="407">
        <v>10071</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147728</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82221</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114</v>
      </c>
      <c r="AV12" s="440"/>
      <c r="AW12" s="440"/>
      <c r="AX12" s="440"/>
      <c r="AY12" s="441" t="s">
        <v>128</v>
      </c>
      <c r="AZ12" s="442"/>
      <c r="BA12" s="442"/>
      <c r="BB12" s="442"/>
      <c r="BC12" s="442"/>
      <c r="BD12" s="442"/>
      <c r="BE12" s="442"/>
      <c r="BF12" s="442"/>
      <c r="BG12" s="442"/>
      <c r="BH12" s="442"/>
      <c r="BI12" s="442"/>
      <c r="BJ12" s="442"/>
      <c r="BK12" s="442"/>
      <c r="BL12" s="442"/>
      <c r="BM12" s="443"/>
      <c r="BN12" s="407">
        <v>570245</v>
      </c>
      <c r="BO12" s="408"/>
      <c r="BP12" s="408"/>
      <c r="BQ12" s="408"/>
      <c r="BR12" s="408"/>
      <c r="BS12" s="408"/>
      <c r="BT12" s="408"/>
      <c r="BU12" s="409"/>
      <c r="BV12" s="407">
        <v>375575</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79854</v>
      </c>
      <c r="S13" s="492"/>
      <c r="T13" s="492"/>
      <c r="U13" s="492"/>
      <c r="V13" s="493"/>
      <c r="W13" s="423" t="s">
        <v>131</v>
      </c>
      <c r="X13" s="424"/>
      <c r="Y13" s="424"/>
      <c r="Z13" s="424"/>
      <c r="AA13" s="424"/>
      <c r="AB13" s="414"/>
      <c r="AC13" s="458">
        <v>1638</v>
      </c>
      <c r="AD13" s="459"/>
      <c r="AE13" s="459"/>
      <c r="AF13" s="459"/>
      <c r="AG13" s="501"/>
      <c r="AH13" s="458">
        <v>2084</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-894825</v>
      </c>
      <c r="BO13" s="408"/>
      <c r="BP13" s="408"/>
      <c r="BQ13" s="408"/>
      <c r="BR13" s="408"/>
      <c r="BS13" s="408"/>
      <c r="BT13" s="408"/>
      <c r="BU13" s="409"/>
      <c r="BV13" s="407">
        <v>-1158322</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5.5</v>
      </c>
      <c r="CU13" s="405"/>
      <c r="CV13" s="405"/>
      <c r="CW13" s="405"/>
      <c r="CX13" s="405"/>
      <c r="CY13" s="405"/>
      <c r="CZ13" s="405"/>
      <c r="DA13" s="406"/>
      <c r="DB13" s="404">
        <v>5.6</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83101</v>
      </c>
      <c r="S14" s="492"/>
      <c r="T14" s="492"/>
      <c r="U14" s="492"/>
      <c r="V14" s="493"/>
      <c r="W14" s="397"/>
      <c r="X14" s="398"/>
      <c r="Y14" s="398"/>
      <c r="Z14" s="398"/>
      <c r="AA14" s="398"/>
      <c r="AB14" s="387"/>
      <c r="AC14" s="494">
        <v>4.4000000000000004</v>
      </c>
      <c r="AD14" s="495"/>
      <c r="AE14" s="495"/>
      <c r="AF14" s="495"/>
      <c r="AG14" s="496"/>
      <c r="AH14" s="494">
        <v>5.4</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33.200000000000003</v>
      </c>
      <c r="CU14" s="506"/>
      <c r="CV14" s="506"/>
      <c r="CW14" s="506"/>
      <c r="CX14" s="506"/>
      <c r="CY14" s="506"/>
      <c r="CZ14" s="506"/>
      <c r="DA14" s="507"/>
      <c r="DB14" s="505">
        <v>33.200000000000003</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80953</v>
      </c>
      <c r="S15" s="492"/>
      <c r="T15" s="492"/>
      <c r="U15" s="492"/>
      <c r="V15" s="493"/>
      <c r="W15" s="423" t="s">
        <v>137</v>
      </c>
      <c r="X15" s="424"/>
      <c r="Y15" s="424"/>
      <c r="Z15" s="424"/>
      <c r="AA15" s="424"/>
      <c r="AB15" s="414"/>
      <c r="AC15" s="458">
        <v>12965</v>
      </c>
      <c r="AD15" s="459"/>
      <c r="AE15" s="459"/>
      <c r="AF15" s="459"/>
      <c r="AG15" s="501"/>
      <c r="AH15" s="458">
        <v>12875</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10947443</v>
      </c>
      <c r="BO15" s="371"/>
      <c r="BP15" s="371"/>
      <c r="BQ15" s="371"/>
      <c r="BR15" s="371"/>
      <c r="BS15" s="371"/>
      <c r="BT15" s="371"/>
      <c r="BU15" s="372"/>
      <c r="BV15" s="370">
        <v>10610543</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34.5</v>
      </c>
      <c r="AD16" s="495"/>
      <c r="AE16" s="495"/>
      <c r="AF16" s="495"/>
      <c r="AG16" s="496"/>
      <c r="AH16" s="494">
        <v>33.5</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20953443</v>
      </c>
      <c r="BO16" s="408"/>
      <c r="BP16" s="408"/>
      <c r="BQ16" s="408"/>
      <c r="BR16" s="408"/>
      <c r="BS16" s="408"/>
      <c r="BT16" s="408"/>
      <c r="BU16" s="409"/>
      <c r="BV16" s="407">
        <v>20840703</v>
      </c>
      <c r="BW16" s="408"/>
      <c r="BX16" s="408"/>
      <c r="BY16" s="408"/>
      <c r="BZ16" s="408"/>
      <c r="CA16" s="408"/>
      <c r="CB16" s="408"/>
      <c r="CC16" s="409"/>
      <c r="CD16" s="194"/>
      <c r="CE16" s="521" t="s">
        <v>143</v>
      </c>
      <c r="CF16" s="521"/>
      <c r="CG16" s="521"/>
      <c r="CH16" s="521"/>
      <c r="CI16" s="521"/>
      <c r="CJ16" s="521"/>
      <c r="CK16" s="521"/>
      <c r="CL16" s="521"/>
      <c r="CM16" s="521"/>
      <c r="CN16" s="521"/>
      <c r="CO16" s="521"/>
      <c r="CP16" s="521"/>
      <c r="CQ16" s="521"/>
      <c r="CR16" s="521"/>
      <c r="CS16" s="522"/>
      <c r="CT16" s="404">
        <v>6.3</v>
      </c>
      <c r="CU16" s="405"/>
      <c r="CV16" s="405"/>
      <c r="CW16" s="405"/>
      <c r="CX16" s="405"/>
      <c r="CY16" s="405"/>
      <c r="CZ16" s="405"/>
      <c r="DA16" s="406"/>
      <c r="DB16" s="404">
        <v>8.1</v>
      </c>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144</v>
      </c>
      <c r="N17" s="519"/>
      <c r="O17" s="519"/>
      <c r="P17" s="519"/>
      <c r="Q17" s="520"/>
      <c r="R17" s="513" t="s">
        <v>145</v>
      </c>
      <c r="S17" s="514"/>
      <c r="T17" s="514"/>
      <c r="U17" s="514"/>
      <c r="V17" s="515"/>
      <c r="W17" s="423" t="s">
        <v>146</v>
      </c>
      <c r="X17" s="424"/>
      <c r="Y17" s="424"/>
      <c r="Z17" s="424"/>
      <c r="AA17" s="424"/>
      <c r="AB17" s="414"/>
      <c r="AC17" s="458">
        <v>22945</v>
      </c>
      <c r="AD17" s="459"/>
      <c r="AE17" s="459"/>
      <c r="AF17" s="459"/>
      <c r="AG17" s="501"/>
      <c r="AH17" s="458">
        <v>23421</v>
      </c>
      <c r="AI17" s="459"/>
      <c r="AJ17" s="459"/>
      <c r="AK17" s="459"/>
      <c r="AL17" s="460"/>
      <c r="AM17" s="436"/>
      <c r="AN17" s="437"/>
      <c r="AO17" s="437"/>
      <c r="AP17" s="437"/>
      <c r="AQ17" s="437"/>
      <c r="AR17" s="437"/>
      <c r="AS17" s="437"/>
      <c r="AT17" s="438"/>
      <c r="AU17" s="439"/>
      <c r="AV17" s="440"/>
      <c r="AW17" s="440"/>
      <c r="AX17" s="440"/>
      <c r="AY17" s="441" t="s">
        <v>147</v>
      </c>
      <c r="AZ17" s="442"/>
      <c r="BA17" s="442"/>
      <c r="BB17" s="442"/>
      <c r="BC17" s="442"/>
      <c r="BD17" s="442"/>
      <c r="BE17" s="442"/>
      <c r="BF17" s="442"/>
      <c r="BG17" s="442"/>
      <c r="BH17" s="442"/>
      <c r="BI17" s="442"/>
      <c r="BJ17" s="442"/>
      <c r="BK17" s="442"/>
      <c r="BL17" s="442"/>
      <c r="BM17" s="443"/>
      <c r="BN17" s="407">
        <v>13809399</v>
      </c>
      <c r="BO17" s="408"/>
      <c r="BP17" s="408"/>
      <c r="BQ17" s="408"/>
      <c r="BR17" s="408"/>
      <c r="BS17" s="408"/>
      <c r="BT17" s="408"/>
      <c r="BU17" s="409"/>
      <c r="BV17" s="407">
        <v>13398939</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148</v>
      </c>
      <c r="C18" s="450"/>
      <c r="D18" s="450"/>
      <c r="E18" s="530"/>
      <c r="F18" s="530"/>
      <c r="G18" s="530"/>
      <c r="H18" s="530"/>
      <c r="I18" s="530"/>
      <c r="J18" s="530"/>
      <c r="K18" s="530"/>
      <c r="L18" s="531">
        <v>491.44</v>
      </c>
      <c r="M18" s="531"/>
      <c r="N18" s="531"/>
      <c r="O18" s="531"/>
      <c r="P18" s="531"/>
      <c r="Q18" s="531"/>
      <c r="R18" s="532"/>
      <c r="S18" s="532"/>
      <c r="T18" s="532"/>
      <c r="U18" s="532"/>
      <c r="V18" s="533"/>
      <c r="W18" s="425"/>
      <c r="X18" s="426"/>
      <c r="Y18" s="426"/>
      <c r="Z18" s="426"/>
      <c r="AA18" s="426"/>
      <c r="AB18" s="417"/>
      <c r="AC18" s="534">
        <v>61.1</v>
      </c>
      <c r="AD18" s="535"/>
      <c r="AE18" s="535"/>
      <c r="AF18" s="535"/>
      <c r="AG18" s="536"/>
      <c r="AH18" s="534">
        <v>61</v>
      </c>
      <c r="AI18" s="535"/>
      <c r="AJ18" s="535"/>
      <c r="AK18" s="535"/>
      <c r="AL18" s="537"/>
      <c r="AM18" s="436"/>
      <c r="AN18" s="437"/>
      <c r="AO18" s="437"/>
      <c r="AP18" s="437"/>
      <c r="AQ18" s="437"/>
      <c r="AR18" s="437"/>
      <c r="AS18" s="437"/>
      <c r="AT18" s="438"/>
      <c r="AU18" s="439"/>
      <c r="AV18" s="440"/>
      <c r="AW18" s="440"/>
      <c r="AX18" s="440"/>
      <c r="AY18" s="441" t="s">
        <v>149</v>
      </c>
      <c r="AZ18" s="442"/>
      <c r="BA18" s="442"/>
      <c r="BB18" s="442"/>
      <c r="BC18" s="442"/>
      <c r="BD18" s="442"/>
      <c r="BE18" s="442"/>
      <c r="BF18" s="442"/>
      <c r="BG18" s="442"/>
      <c r="BH18" s="442"/>
      <c r="BI18" s="442"/>
      <c r="BJ18" s="442"/>
      <c r="BK18" s="442"/>
      <c r="BL18" s="442"/>
      <c r="BM18" s="443"/>
      <c r="BN18" s="407">
        <v>23368717</v>
      </c>
      <c r="BO18" s="408"/>
      <c r="BP18" s="408"/>
      <c r="BQ18" s="408"/>
      <c r="BR18" s="408"/>
      <c r="BS18" s="408"/>
      <c r="BT18" s="408"/>
      <c r="BU18" s="409"/>
      <c r="BV18" s="407">
        <v>23197275</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150</v>
      </c>
      <c r="C19" s="450"/>
      <c r="D19" s="450"/>
      <c r="E19" s="530"/>
      <c r="F19" s="530"/>
      <c r="G19" s="530"/>
      <c r="H19" s="530"/>
      <c r="I19" s="530"/>
      <c r="J19" s="530"/>
      <c r="K19" s="530"/>
      <c r="L19" s="538">
        <v>169</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151</v>
      </c>
      <c r="AZ19" s="442"/>
      <c r="BA19" s="442"/>
      <c r="BB19" s="442"/>
      <c r="BC19" s="442"/>
      <c r="BD19" s="442"/>
      <c r="BE19" s="442"/>
      <c r="BF19" s="442"/>
      <c r="BG19" s="442"/>
      <c r="BH19" s="442"/>
      <c r="BI19" s="442"/>
      <c r="BJ19" s="442"/>
      <c r="BK19" s="442"/>
      <c r="BL19" s="442"/>
      <c r="BM19" s="443"/>
      <c r="BN19" s="407">
        <v>31289062</v>
      </c>
      <c r="BO19" s="408"/>
      <c r="BP19" s="408"/>
      <c r="BQ19" s="408"/>
      <c r="BR19" s="408"/>
      <c r="BS19" s="408"/>
      <c r="BT19" s="408"/>
      <c r="BU19" s="409"/>
      <c r="BV19" s="407">
        <v>29484996</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152</v>
      </c>
      <c r="C20" s="450"/>
      <c r="D20" s="450"/>
      <c r="E20" s="530"/>
      <c r="F20" s="530"/>
      <c r="G20" s="530"/>
      <c r="H20" s="530"/>
      <c r="I20" s="530"/>
      <c r="J20" s="530"/>
      <c r="K20" s="530"/>
      <c r="L20" s="538">
        <v>37571</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153</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154</v>
      </c>
      <c r="C22" s="551"/>
      <c r="D22" s="552"/>
      <c r="E22" s="419" t="s">
        <v>1</v>
      </c>
      <c r="F22" s="424"/>
      <c r="G22" s="424"/>
      <c r="H22" s="424"/>
      <c r="I22" s="424"/>
      <c r="J22" s="424"/>
      <c r="K22" s="414"/>
      <c r="L22" s="419" t="s">
        <v>155</v>
      </c>
      <c r="M22" s="424"/>
      <c r="N22" s="424"/>
      <c r="O22" s="424"/>
      <c r="P22" s="414"/>
      <c r="Q22" s="582" t="s">
        <v>156</v>
      </c>
      <c r="R22" s="583"/>
      <c r="S22" s="583"/>
      <c r="T22" s="583"/>
      <c r="U22" s="583"/>
      <c r="V22" s="584"/>
      <c r="W22" s="550" t="s">
        <v>157</v>
      </c>
      <c r="X22" s="551"/>
      <c r="Y22" s="552"/>
      <c r="Z22" s="419" t="s">
        <v>1</v>
      </c>
      <c r="AA22" s="424"/>
      <c r="AB22" s="424"/>
      <c r="AC22" s="424"/>
      <c r="AD22" s="424"/>
      <c r="AE22" s="424"/>
      <c r="AF22" s="424"/>
      <c r="AG22" s="414"/>
      <c r="AH22" s="588" t="s">
        <v>158</v>
      </c>
      <c r="AI22" s="424"/>
      <c r="AJ22" s="424"/>
      <c r="AK22" s="424"/>
      <c r="AL22" s="414"/>
      <c r="AM22" s="588" t="s">
        <v>159</v>
      </c>
      <c r="AN22" s="589"/>
      <c r="AO22" s="589"/>
      <c r="AP22" s="589"/>
      <c r="AQ22" s="589"/>
      <c r="AR22" s="590"/>
      <c r="AS22" s="582" t="s">
        <v>156</v>
      </c>
      <c r="AT22" s="583"/>
      <c r="AU22" s="583"/>
      <c r="AV22" s="583"/>
      <c r="AW22" s="583"/>
      <c r="AX22" s="594"/>
      <c r="AY22" s="367" t="s">
        <v>160</v>
      </c>
      <c r="AZ22" s="368"/>
      <c r="BA22" s="368"/>
      <c r="BB22" s="368"/>
      <c r="BC22" s="368"/>
      <c r="BD22" s="368"/>
      <c r="BE22" s="368"/>
      <c r="BF22" s="368"/>
      <c r="BG22" s="368"/>
      <c r="BH22" s="368"/>
      <c r="BI22" s="368"/>
      <c r="BJ22" s="368"/>
      <c r="BK22" s="368"/>
      <c r="BL22" s="368"/>
      <c r="BM22" s="369"/>
      <c r="BN22" s="370">
        <v>37342394</v>
      </c>
      <c r="BO22" s="371"/>
      <c r="BP22" s="371"/>
      <c r="BQ22" s="371"/>
      <c r="BR22" s="371"/>
      <c r="BS22" s="371"/>
      <c r="BT22" s="371"/>
      <c r="BU22" s="372"/>
      <c r="BV22" s="370">
        <v>38694687</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161</v>
      </c>
      <c r="AZ23" s="442"/>
      <c r="BA23" s="442"/>
      <c r="BB23" s="442"/>
      <c r="BC23" s="442"/>
      <c r="BD23" s="442"/>
      <c r="BE23" s="442"/>
      <c r="BF23" s="442"/>
      <c r="BG23" s="442"/>
      <c r="BH23" s="442"/>
      <c r="BI23" s="442"/>
      <c r="BJ23" s="442"/>
      <c r="BK23" s="442"/>
      <c r="BL23" s="442"/>
      <c r="BM23" s="443"/>
      <c r="BN23" s="407">
        <v>32744554</v>
      </c>
      <c r="BO23" s="408"/>
      <c r="BP23" s="408"/>
      <c r="BQ23" s="408"/>
      <c r="BR23" s="408"/>
      <c r="BS23" s="408"/>
      <c r="BT23" s="408"/>
      <c r="BU23" s="409"/>
      <c r="BV23" s="407">
        <v>34333581</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162</v>
      </c>
      <c r="F24" s="437"/>
      <c r="G24" s="437"/>
      <c r="H24" s="437"/>
      <c r="I24" s="437"/>
      <c r="J24" s="437"/>
      <c r="K24" s="438"/>
      <c r="L24" s="458">
        <v>1</v>
      </c>
      <c r="M24" s="459"/>
      <c r="N24" s="459"/>
      <c r="O24" s="459"/>
      <c r="P24" s="501"/>
      <c r="Q24" s="458">
        <v>8850</v>
      </c>
      <c r="R24" s="459"/>
      <c r="S24" s="459"/>
      <c r="T24" s="459"/>
      <c r="U24" s="459"/>
      <c r="V24" s="501"/>
      <c r="W24" s="553"/>
      <c r="X24" s="554"/>
      <c r="Y24" s="555"/>
      <c r="Z24" s="457" t="s">
        <v>163</v>
      </c>
      <c r="AA24" s="437"/>
      <c r="AB24" s="437"/>
      <c r="AC24" s="437"/>
      <c r="AD24" s="437"/>
      <c r="AE24" s="437"/>
      <c r="AF24" s="437"/>
      <c r="AG24" s="438"/>
      <c r="AH24" s="458">
        <v>711</v>
      </c>
      <c r="AI24" s="459"/>
      <c r="AJ24" s="459"/>
      <c r="AK24" s="459"/>
      <c r="AL24" s="501"/>
      <c r="AM24" s="458">
        <v>2157885</v>
      </c>
      <c r="AN24" s="459"/>
      <c r="AO24" s="459"/>
      <c r="AP24" s="459"/>
      <c r="AQ24" s="459"/>
      <c r="AR24" s="501"/>
      <c r="AS24" s="458">
        <v>3035</v>
      </c>
      <c r="AT24" s="459"/>
      <c r="AU24" s="459"/>
      <c r="AV24" s="459"/>
      <c r="AW24" s="459"/>
      <c r="AX24" s="460"/>
      <c r="AY24" s="523" t="s">
        <v>164</v>
      </c>
      <c r="AZ24" s="524"/>
      <c r="BA24" s="524"/>
      <c r="BB24" s="524"/>
      <c r="BC24" s="524"/>
      <c r="BD24" s="524"/>
      <c r="BE24" s="524"/>
      <c r="BF24" s="524"/>
      <c r="BG24" s="524"/>
      <c r="BH24" s="524"/>
      <c r="BI24" s="524"/>
      <c r="BJ24" s="524"/>
      <c r="BK24" s="524"/>
      <c r="BL24" s="524"/>
      <c r="BM24" s="525"/>
      <c r="BN24" s="407">
        <v>23604058</v>
      </c>
      <c r="BO24" s="408"/>
      <c r="BP24" s="408"/>
      <c r="BQ24" s="408"/>
      <c r="BR24" s="408"/>
      <c r="BS24" s="408"/>
      <c r="BT24" s="408"/>
      <c r="BU24" s="409"/>
      <c r="BV24" s="407">
        <v>23655244</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165</v>
      </c>
      <c r="F25" s="437"/>
      <c r="G25" s="437"/>
      <c r="H25" s="437"/>
      <c r="I25" s="437"/>
      <c r="J25" s="437"/>
      <c r="K25" s="438"/>
      <c r="L25" s="458">
        <v>2</v>
      </c>
      <c r="M25" s="459"/>
      <c r="N25" s="459"/>
      <c r="O25" s="459"/>
      <c r="P25" s="501"/>
      <c r="Q25" s="458">
        <v>7270</v>
      </c>
      <c r="R25" s="459"/>
      <c r="S25" s="459"/>
      <c r="T25" s="459"/>
      <c r="U25" s="459"/>
      <c r="V25" s="501"/>
      <c r="W25" s="553"/>
      <c r="X25" s="554"/>
      <c r="Y25" s="555"/>
      <c r="Z25" s="457" t="s">
        <v>166</v>
      </c>
      <c r="AA25" s="437"/>
      <c r="AB25" s="437"/>
      <c r="AC25" s="437"/>
      <c r="AD25" s="437"/>
      <c r="AE25" s="437"/>
      <c r="AF25" s="437"/>
      <c r="AG25" s="438"/>
      <c r="AH25" s="458">
        <v>120</v>
      </c>
      <c r="AI25" s="459"/>
      <c r="AJ25" s="459"/>
      <c r="AK25" s="459"/>
      <c r="AL25" s="501"/>
      <c r="AM25" s="458">
        <v>348360</v>
      </c>
      <c r="AN25" s="459"/>
      <c r="AO25" s="459"/>
      <c r="AP25" s="459"/>
      <c r="AQ25" s="459"/>
      <c r="AR25" s="501"/>
      <c r="AS25" s="458">
        <v>2903</v>
      </c>
      <c r="AT25" s="459"/>
      <c r="AU25" s="459"/>
      <c r="AV25" s="459"/>
      <c r="AW25" s="459"/>
      <c r="AX25" s="460"/>
      <c r="AY25" s="367" t="s">
        <v>167</v>
      </c>
      <c r="AZ25" s="368"/>
      <c r="BA25" s="368"/>
      <c r="BB25" s="368"/>
      <c r="BC25" s="368"/>
      <c r="BD25" s="368"/>
      <c r="BE25" s="368"/>
      <c r="BF25" s="368"/>
      <c r="BG25" s="368"/>
      <c r="BH25" s="368"/>
      <c r="BI25" s="368"/>
      <c r="BJ25" s="368"/>
      <c r="BK25" s="368"/>
      <c r="BL25" s="368"/>
      <c r="BM25" s="369"/>
      <c r="BN25" s="370">
        <v>7320696</v>
      </c>
      <c r="BO25" s="371"/>
      <c r="BP25" s="371"/>
      <c r="BQ25" s="371"/>
      <c r="BR25" s="371"/>
      <c r="BS25" s="371"/>
      <c r="BT25" s="371"/>
      <c r="BU25" s="372"/>
      <c r="BV25" s="370">
        <v>5510569</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168</v>
      </c>
      <c r="F26" s="437"/>
      <c r="G26" s="437"/>
      <c r="H26" s="437"/>
      <c r="I26" s="437"/>
      <c r="J26" s="437"/>
      <c r="K26" s="438"/>
      <c r="L26" s="458">
        <v>1</v>
      </c>
      <c r="M26" s="459"/>
      <c r="N26" s="459"/>
      <c r="O26" s="459"/>
      <c r="P26" s="501"/>
      <c r="Q26" s="458">
        <v>6400</v>
      </c>
      <c r="R26" s="459"/>
      <c r="S26" s="459"/>
      <c r="T26" s="459"/>
      <c r="U26" s="459"/>
      <c r="V26" s="501"/>
      <c r="W26" s="553"/>
      <c r="X26" s="554"/>
      <c r="Y26" s="555"/>
      <c r="Z26" s="457" t="s">
        <v>169</v>
      </c>
      <c r="AA26" s="559"/>
      <c r="AB26" s="559"/>
      <c r="AC26" s="559"/>
      <c r="AD26" s="559"/>
      <c r="AE26" s="559"/>
      <c r="AF26" s="559"/>
      <c r="AG26" s="560"/>
      <c r="AH26" s="458">
        <v>3</v>
      </c>
      <c r="AI26" s="459"/>
      <c r="AJ26" s="459"/>
      <c r="AK26" s="459"/>
      <c r="AL26" s="501"/>
      <c r="AM26" s="458">
        <v>11736</v>
      </c>
      <c r="AN26" s="459"/>
      <c r="AO26" s="459"/>
      <c r="AP26" s="459"/>
      <c r="AQ26" s="459"/>
      <c r="AR26" s="501"/>
      <c r="AS26" s="458">
        <v>3912</v>
      </c>
      <c r="AT26" s="459"/>
      <c r="AU26" s="459"/>
      <c r="AV26" s="459"/>
      <c r="AW26" s="459"/>
      <c r="AX26" s="460"/>
      <c r="AY26" s="410" t="s">
        <v>170</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171</v>
      </c>
      <c r="F27" s="437"/>
      <c r="G27" s="437"/>
      <c r="H27" s="437"/>
      <c r="I27" s="437"/>
      <c r="J27" s="437"/>
      <c r="K27" s="438"/>
      <c r="L27" s="458">
        <v>1</v>
      </c>
      <c r="M27" s="459"/>
      <c r="N27" s="459"/>
      <c r="O27" s="459"/>
      <c r="P27" s="501"/>
      <c r="Q27" s="458">
        <v>4480</v>
      </c>
      <c r="R27" s="459"/>
      <c r="S27" s="459"/>
      <c r="T27" s="459"/>
      <c r="U27" s="459"/>
      <c r="V27" s="501"/>
      <c r="W27" s="553"/>
      <c r="X27" s="554"/>
      <c r="Y27" s="555"/>
      <c r="Z27" s="457" t="s">
        <v>172</v>
      </c>
      <c r="AA27" s="437"/>
      <c r="AB27" s="437"/>
      <c r="AC27" s="437"/>
      <c r="AD27" s="437"/>
      <c r="AE27" s="437"/>
      <c r="AF27" s="437"/>
      <c r="AG27" s="438"/>
      <c r="AH27" s="458">
        <v>39</v>
      </c>
      <c r="AI27" s="459"/>
      <c r="AJ27" s="459"/>
      <c r="AK27" s="459"/>
      <c r="AL27" s="501"/>
      <c r="AM27" s="458">
        <v>120840</v>
      </c>
      <c r="AN27" s="459"/>
      <c r="AO27" s="459"/>
      <c r="AP27" s="459"/>
      <c r="AQ27" s="459"/>
      <c r="AR27" s="501"/>
      <c r="AS27" s="458">
        <v>3098</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v>1089011</v>
      </c>
      <c r="BO27" s="527"/>
      <c r="BP27" s="527"/>
      <c r="BQ27" s="527"/>
      <c r="BR27" s="527"/>
      <c r="BS27" s="527"/>
      <c r="BT27" s="527"/>
      <c r="BU27" s="528"/>
      <c r="BV27" s="526">
        <v>1088779</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174</v>
      </c>
      <c r="F28" s="437"/>
      <c r="G28" s="437"/>
      <c r="H28" s="437"/>
      <c r="I28" s="437"/>
      <c r="J28" s="437"/>
      <c r="K28" s="438"/>
      <c r="L28" s="458">
        <v>1</v>
      </c>
      <c r="M28" s="459"/>
      <c r="N28" s="459"/>
      <c r="O28" s="459"/>
      <c r="P28" s="501"/>
      <c r="Q28" s="458">
        <v>4060</v>
      </c>
      <c r="R28" s="459"/>
      <c r="S28" s="459"/>
      <c r="T28" s="459"/>
      <c r="U28" s="459"/>
      <c r="V28" s="501"/>
      <c r="W28" s="553"/>
      <c r="X28" s="554"/>
      <c r="Y28" s="555"/>
      <c r="Z28" s="457" t="s">
        <v>175</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4883964</v>
      </c>
      <c r="BO28" s="371"/>
      <c r="BP28" s="371"/>
      <c r="BQ28" s="371"/>
      <c r="BR28" s="371"/>
      <c r="BS28" s="371"/>
      <c r="BT28" s="371"/>
      <c r="BU28" s="372"/>
      <c r="BV28" s="370">
        <v>4543429</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177</v>
      </c>
      <c r="F29" s="437"/>
      <c r="G29" s="437"/>
      <c r="H29" s="437"/>
      <c r="I29" s="437"/>
      <c r="J29" s="437"/>
      <c r="K29" s="438"/>
      <c r="L29" s="458">
        <v>22</v>
      </c>
      <c r="M29" s="459"/>
      <c r="N29" s="459"/>
      <c r="O29" s="459"/>
      <c r="P29" s="501"/>
      <c r="Q29" s="458">
        <v>3880</v>
      </c>
      <c r="R29" s="459"/>
      <c r="S29" s="459"/>
      <c r="T29" s="459"/>
      <c r="U29" s="459"/>
      <c r="V29" s="501"/>
      <c r="W29" s="556"/>
      <c r="X29" s="557"/>
      <c r="Y29" s="558"/>
      <c r="Z29" s="457" t="s">
        <v>178</v>
      </c>
      <c r="AA29" s="437"/>
      <c r="AB29" s="437"/>
      <c r="AC29" s="437"/>
      <c r="AD29" s="437"/>
      <c r="AE29" s="437"/>
      <c r="AF29" s="437"/>
      <c r="AG29" s="438"/>
      <c r="AH29" s="458">
        <v>750</v>
      </c>
      <c r="AI29" s="459"/>
      <c r="AJ29" s="459"/>
      <c r="AK29" s="459"/>
      <c r="AL29" s="501"/>
      <c r="AM29" s="458">
        <v>2278725</v>
      </c>
      <c r="AN29" s="459"/>
      <c r="AO29" s="459"/>
      <c r="AP29" s="459"/>
      <c r="AQ29" s="459"/>
      <c r="AR29" s="501"/>
      <c r="AS29" s="458">
        <v>3038</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1031481</v>
      </c>
      <c r="BO29" s="408"/>
      <c r="BP29" s="408"/>
      <c r="BQ29" s="408"/>
      <c r="BR29" s="408"/>
      <c r="BS29" s="408"/>
      <c r="BT29" s="408"/>
      <c r="BU29" s="409"/>
      <c r="BV29" s="407">
        <v>1071022</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100.1</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4266554</v>
      </c>
      <c r="BO30" s="527"/>
      <c r="BP30" s="527"/>
      <c r="BQ30" s="527"/>
      <c r="BR30" s="527"/>
      <c r="BS30" s="527"/>
      <c r="BT30" s="527"/>
      <c r="BU30" s="528"/>
      <c r="BV30" s="526">
        <v>4565364</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国民健康保険事業特別会計（事業勘定）</v>
      </c>
      <c r="X34" s="598"/>
      <c r="Y34" s="598"/>
      <c r="Z34" s="598"/>
      <c r="AA34" s="598"/>
      <c r="AB34" s="598"/>
      <c r="AC34" s="598"/>
      <c r="AD34" s="598"/>
      <c r="AE34" s="598"/>
      <c r="AF34" s="598"/>
      <c r="AG34" s="598"/>
      <c r="AH34" s="598"/>
      <c r="AI34" s="598"/>
      <c r="AJ34" s="598"/>
      <c r="AK34" s="598"/>
      <c r="AL34" s="181"/>
      <c r="AM34" s="597">
        <f>IF(AO34="","",MAX(C34:D43,U34:V43)+1)</f>
        <v>8</v>
      </c>
      <c r="AN34" s="597"/>
      <c r="AO34" s="598" t="str">
        <f>IF('各会計、関係団体の財政状況及び健全化判断比率'!B33="","",'各会計、関係団体の財政状況及び健全化判断比率'!B33)</f>
        <v>水道事業会計</v>
      </c>
      <c r="AP34" s="598"/>
      <c r="AQ34" s="598"/>
      <c r="AR34" s="598"/>
      <c r="AS34" s="598"/>
      <c r="AT34" s="598"/>
      <c r="AU34" s="598"/>
      <c r="AV34" s="598"/>
      <c r="AW34" s="598"/>
      <c r="AX34" s="598"/>
      <c r="AY34" s="598"/>
      <c r="AZ34" s="598"/>
      <c r="BA34" s="598"/>
      <c r="BB34" s="598"/>
      <c r="BC34" s="598"/>
      <c r="BD34" s="181"/>
      <c r="BE34" s="597">
        <f>IF(BG34="","",MAX(C34:D43,U34:V43,AM34:AN43)+1)</f>
        <v>15</v>
      </c>
      <c r="BF34" s="597"/>
      <c r="BG34" s="598" t="str">
        <f>IF('各会計、関係団体の財政状況及び健全化判断比率'!B40="","",'各会計、関係団体の財政状況及び健全化判断比率'!B40)</f>
        <v>サイクリングターミナル事業特別会計</v>
      </c>
      <c r="BH34" s="598"/>
      <c r="BI34" s="598"/>
      <c r="BJ34" s="598"/>
      <c r="BK34" s="598"/>
      <c r="BL34" s="598"/>
      <c r="BM34" s="598"/>
      <c r="BN34" s="598"/>
      <c r="BO34" s="598"/>
      <c r="BP34" s="598"/>
      <c r="BQ34" s="598"/>
      <c r="BR34" s="598"/>
      <c r="BS34" s="598"/>
      <c r="BT34" s="598"/>
      <c r="BU34" s="598"/>
      <c r="BV34" s="181"/>
      <c r="BW34" s="597">
        <f>IF(BY34="","",MAX(C34:D43,U34:V43,AM34:AN43,BE34:BF43)+1)</f>
        <v>16</v>
      </c>
      <c r="BX34" s="597"/>
      <c r="BY34" s="598" t="str">
        <f>IF('各会計、関係団体の財政状況及び健全化判断比率'!B68="","",'各会計、関係団体の財政状況及び健全化判断比率'!B68)</f>
        <v>大分県交通災害共済組合（交通災害共済事業会計）</v>
      </c>
      <c r="BZ34" s="598"/>
      <c r="CA34" s="598"/>
      <c r="CB34" s="598"/>
      <c r="CC34" s="598"/>
      <c r="CD34" s="598"/>
      <c r="CE34" s="598"/>
      <c r="CF34" s="598"/>
      <c r="CG34" s="598"/>
      <c r="CH34" s="598"/>
      <c r="CI34" s="598"/>
      <c r="CJ34" s="598"/>
      <c r="CK34" s="598"/>
      <c r="CL34" s="598"/>
      <c r="CM34" s="598"/>
      <c r="CN34" s="181"/>
      <c r="CO34" s="597">
        <f>IF(CQ34="","",MAX(C34:D43,U34:V43,AM34:AN43,BE34:BF43,BW34:BX43)+1)</f>
        <v>20</v>
      </c>
      <c r="CP34" s="597"/>
      <c r="CQ34" s="598" t="str">
        <f>IF('各会計、関係団体の財政状況及び健全化判断比率'!BS7="","",'各会計、関係団体の財政状況及び健全化判断比率'!BS7)</f>
        <v>中津市土地開発公社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ケーブルネットワーク事業特別会計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国民健康保険事業特別会計（直診勘定）</v>
      </c>
      <c r="X35" s="598"/>
      <c r="Y35" s="598"/>
      <c r="Z35" s="598"/>
      <c r="AA35" s="598"/>
      <c r="AB35" s="598"/>
      <c r="AC35" s="598"/>
      <c r="AD35" s="598"/>
      <c r="AE35" s="598"/>
      <c r="AF35" s="598"/>
      <c r="AG35" s="598"/>
      <c r="AH35" s="598"/>
      <c r="AI35" s="598"/>
      <c r="AJ35" s="598"/>
      <c r="AK35" s="598"/>
      <c r="AL35" s="181"/>
      <c r="AM35" s="597">
        <f t="shared" ref="AM35:AM43" si="0">IF(AO35="","",AM34+1)</f>
        <v>9</v>
      </c>
      <c r="AN35" s="597"/>
      <c r="AO35" s="598" t="str">
        <f>IF('各会計、関係団体の財政状況及び健全化判断比率'!B34="","",'各会計、関係団体の財政状況及び健全化判断比率'!B34)</f>
        <v>下水道事業会計（公共下水道事業）</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17</v>
      </c>
      <c r="BX35" s="597"/>
      <c r="BY35" s="598" t="str">
        <f>IF('各会計、関係団体の財政状況及び健全化判断比率'!B69="","",'各会計、関係団体の財政状況及び健全化判断比率'!B69)</f>
        <v>大分県市町村会館管理組合</v>
      </c>
      <c r="BZ35" s="598"/>
      <c r="CA35" s="598"/>
      <c r="CB35" s="598"/>
      <c r="CC35" s="598"/>
      <c r="CD35" s="598"/>
      <c r="CE35" s="598"/>
      <c r="CF35" s="598"/>
      <c r="CG35" s="598"/>
      <c r="CH35" s="598"/>
      <c r="CI35" s="598"/>
      <c r="CJ35" s="598"/>
      <c r="CK35" s="598"/>
      <c r="CL35" s="598"/>
      <c r="CM35" s="598"/>
      <c r="CN35" s="181"/>
      <c r="CO35" s="597">
        <f t="shared" ref="CO35:CO43" si="3">IF(CQ35="","",CO34+1)</f>
        <v>21</v>
      </c>
      <c r="CP35" s="597"/>
      <c r="CQ35" s="598" t="str">
        <f>IF('各会計、関係団体の財政状況及び健全化判断比率'!BS8="","",'各会計、関係団体の財政状況及び健全化判断比率'!BS8)</f>
        <v>(有)はばたき</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介護保険事業特別会計（保険事業勘定）</v>
      </c>
      <c r="X36" s="598"/>
      <c r="Y36" s="598"/>
      <c r="Z36" s="598"/>
      <c r="AA36" s="598"/>
      <c r="AB36" s="598"/>
      <c r="AC36" s="598"/>
      <c r="AD36" s="598"/>
      <c r="AE36" s="598"/>
      <c r="AF36" s="598"/>
      <c r="AG36" s="598"/>
      <c r="AH36" s="598"/>
      <c r="AI36" s="598"/>
      <c r="AJ36" s="598"/>
      <c r="AK36" s="598"/>
      <c r="AL36" s="181"/>
      <c r="AM36" s="597">
        <f t="shared" si="0"/>
        <v>10</v>
      </c>
      <c r="AN36" s="597"/>
      <c r="AO36" s="598" t="str">
        <f>IF('各会計、関係団体の財政状況及び健全化判断比率'!B35="","",'各会計、関係団体の財政状況及び健全化判断比率'!B35)</f>
        <v>下水道事業会計（特定環境保全公共下水道事業）</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18</v>
      </c>
      <c r="BX36" s="597"/>
      <c r="BY36" s="598" t="str">
        <f>IF('各会計、関係団体の財政状況及び健全化判断比率'!B70="","",'各会計、関係団体の財政状況及び健全化判断比率'!B70)</f>
        <v>大分県後期高齢者医療広域連合（普通会計）</v>
      </c>
      <c r="BZ36" s="598"/>
      <c r="CA36" s="598"/>
      <c r="CB36" s="598"/>
      <c r="CC36" s="598"/>
      <c r="CD36" s="598"/>
      <c r="CE36" s="598"/>
      <c r="CF36" s="598"/>
      <c r="CG36" s="598"/>
      <c r="CH36" s="598"/>
      <c r="CI36" s="598"/>
      <c r="CJ36" s="598"/>
      <c r="CK36" s="598"/>
      <c r="CL36" s="598"/>
      <c r="CM36" s="598"/>
      <c r="CN36" s="181"/>
      <c r="CO36" s="597">
        <f t="shared" si="3"/>
        <v>22</v>
      </c>
      <c r="CP36" s="597"/>
      <c r="CQ36" s="598" t="str">
        <f>IF('各会計、関係団体の財政状況及び健全化判断比率'!BS9="","",'各会計、関係団体の財政状況及び健全化判断比率'!BS9)</f>
        <v>(社)農業公社やまくに</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6</v>
      </c>
      <c r="V37" s="597"/>
      <c r="W37" s="598" t="str">
        <f>IF('各会計、関係団体の財政状況及び健全化判断比率'!B31="","",'各会計、関係団体の財政状況及び健全化判断比率'!B31)</f>
        <v>介護保険事業特別会計（サービス事業勘定）</v>
      </c>
      <c r="X37" s="598"/>
      <c r="Y37" s="598"/>
      <c r="Z37" s="598"/>
      <c r="AA37" s="598"/>
      <c r="AB37" s="598"/>
      <c r="AC37" s="598"/>
      <c r="AD37" s="598"/>
      <c r="AE37" s="598"/>
      <c r="AF37" s="598"/>
      <c r="AG37" s="598"/>
      <c r="AH37" s="598"/>
      <c r="AI37" s="598"/>
      <c r="AJ37" s="598"/>
      <c r="AK37" s="598"/>
      <c r="AL37" s="181"/>
      <c r="AM37" s="597">
        <f t="shared" si="0"/>
        <v>11</v>
      </c>
      <c r="AN37" s="597"/>
      <c r="AO37" s="598" t="str">
        <f>IF('各会計、関係団体の財政状況及び健全化判断比率'!B36="","",'各会計、関係団体の財政状況及び健全化判断比率'!B36)</f>
        <v>下水道事業会計（農業集落排水事業）</v>
      </c>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19</v>
      </c>
      <c r="BX37" s="597"/>
      <c r="BY37" s="598" t="str">
        <f>IF('各会計、関係団体の財政状況及び健全化判断比率'!B71="","",'各会計、関係団体の財政状況及び健全化判断比率'!B71)</f>
        <v>大分県後期高齢者医療広域連合（後期高齢者医療特別会計）</v>
      </c>
      <c r="BZ37" s="598"/>
      <c r="CA37" s="598"/>
      <c r="CB37" s="598"/>
      <c r="CC37" s="598"/>
      <c r="CD37" s="598"/>
      <c r="CE37" s="598"/>
      <c r="CF37" s="598"/>
      <c r="CG37" s="598"/>
      <c r="CH37" s="598"/>
      <c r="CI37" s="598"/>
      <c r="CJ37" s="598"/>
      <c r="CK37" s="598"/>
      <c r="CL37" s="598"/>
      <c r="CM37" s="598"/>
      <c r="CN37" s="181"/>
      <c r="CO37" s="597">
        <f t="shared" si="3"/>
        <v>23</v>
      </c>
      <c r="CP37" s="597"/>
      <c r="CQ37" s="598" t="str">
        <f>IF('各会計、関係団体の財政状況及び健全化判断比率'!BS10="","",'各会計、関係団体の財政状況及び健全化判断比率'!BS10)</f>
        <v>なかつ情報通信開発センター（株）</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f t="shared" si="4"/>
        <v>7</v>
      </c>
      <c r="V38" s="597"/>
      <c r="W38" s="598" t="str">
        <f>IF('各会計、関係団体の財政状況及び健全化判断比率'!B32="","",'各会計、関係団体の財政状況及び健全化判断比率'!B32)</f>
        <v>後期高齢者医療特別会計</v>
      </c>
      <c r="X38" s="598"/>
      <c r="Y38" s="598"/>
      <c r="Z38" s="598"/>
      <c r="AA38" s="598"/>
      <c r="AB38" s="598"/>
      <c r="AC38" s="598"/>
      <c r="AD38" s="598"/>
      <c r="AE38" s="598"/>
      <c r="AF38" s="598"/>
      <c r="AG38" s="598"/>
      <c r="AH38" s="598"/>
      <c r="AI38" s="598"/>
      <c r="AJ38" s="598"/>
      <c r="AK38" s="598"/>
      <c r="AL38" s="181"/>
      <c r="AM38" s="597">
        <f t="shared" si="0"/>
        <v>12</v>
      </c>
      <c r="AN38" s="597"/>
      <c r="AO38" s="598" t="str">
        <f>IF('各会計、関係団体の財政状況及び健全化判断比率'!B37="","",'各会計、関係団体の財政状況及び健全化判断比率'!B37)</f>
        <v>下水道事業会計（小規模集合排水事業）</v>
      </c>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f t="shared" si="3"/>
        <v>24</v>
      </c>
      <c r="CP38" s="597"/>
      <c r="CQ38" s="598" t="str">
        <f>IF('各会計、関係団体の財政状況及び健全化判断比率'!BS11="","",'各会計、関係団体の財政状況及び健全化判断比率'!BS11)</f>
        <v>（株）道の駅なかつ</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f t="shared" si="0"/>
        <v>13</v>
      </c>
      <c r="AN39" s="597"/>
      <c r="AO39" s="598" t="str">
        <f>IF('各会計、関係団体の財政状況及び健全化判断比率'!B38="","",'各会計、関係団体の財政状況及び健全化判断比率'!B38)</f>
        <v>病院事業会計</v>
      </c>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f t="shared" si="3"/>
        <v>25</v>
      </c>
      <c r="CP39" s="597"/>
      <c r="CQ39" s="598" t="str">
        <f>IF('各会計、関係団体の財政状況及び健全化判断比率'!BS12="","",'各会計、関係団体の財政状況及び健全化判断比率'!BS12)</f>
        <v>（株）農業生産法人やまくに</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f t="shared" si="0"/>
        <v>14</v>
      </c>
      <c r="AN40" s="597"/>
      <c r="AO40" s="598" t="str">
        <f>IF('各会計、関係団体の財政状況及び健全化判断比率'!B39="","",'各会計、関係団体の財政状況及び健全化判断比率'!B39)</f>
        <v>診療所事業会計</v>
      </c>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1sJ+UMejYCb/qLtYiqwthWCsOwUmuKnFU3yXBY2eQ3DGg5rM6wayyXnXCwKdOSrLA3ADmBfQsN7NHtyPVK2LyQ==" saltValue="8n/5K249Gnmh8X/KaH7DL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13"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216</v>
      </c>
      <c r="C5" s="610"/>
      <c r="D5" s="610"/>
      <c r="E5" s="610"/>
      <c r="F5" s="610"/>
      <c r="G5" s="610"/>
      <c r="H5" s="610"/>
      <c r="I5" s="610"/>
      <c r="J5" s="610"/>
      <c r="K5" s="610"/>
      <c r="L5" s="610"/>
      <c r="M5" s="610"/>
      <c r="N5" s="610"/>
      <c r="O5" s="610"/>
      <c r="P5" s="610"/>
      <c r="Q5" s="611"/>
      <c r="R5" s="612">
        <v>12433934</v>
      </c>
      <c r="S5" s="613"/>
      <c r="T5" s="613"/>
      <c r="U5" s="613"/>
      <c r="V5" s="613"/>
      <c r="W5" s="613"/>
      <c r="X5" s="613"/>
      <c r="Y5" s="614"/>
      <c r="Z5" s="615">
        <v>25.8</v>
      </c>
      <c r="AA5" s="615"/>
      <c r="AB5" s="615"/>
      <c r="AC5" s="615"/>
      <c r="AD5" s="616">
        <v>11766496</v>
      </c>
      <c r="AE5" s="616"/>
      <c r="AF5" s="616"/>
      <c r="AG5" s="616"/>
      <c r="AH5" s="616"/>
      <c r="AI5" s="616"/>
      <c r="AJ5" s="616"/>
      <c r="AK5" s="616"/>
      <c r="AL5" s="617">
        <v>47.5</v>
      </c>
      <c r="AM5" s="618"/>
      <c r="AN5" s="618"/>
      <c r="AO5" s="619"/>
      <c r="AP5" s="609" t="s">
        <v>217</v>
      </c>
      <c r="AQ5" s="610"/>
      <c r="AR5" s="610"/>
      <c r="AS5" s="610"/>
      <c r="AT5" s="610"/>
      <c r="AU5" s="610"/>
      <c r="AV5" s="610"/>
      <c r="AW5" s="610"/>
      <c r="AX5" s="610"/>
      <c r="AY5" s="610"/>
      <c r="AZ5" s="610"/>
      <c r="BA5" s="610"/>
      <c r="BB5" s="610"/>
      <c r="BC5" s="610"/>
      <c r="BD5" s="610"/>
      <c r="BE5" s="610"/>
      <c r="BF5" s="611"/>
      <c r="BG5" s="623">
        <v>11758200</v>
      </c>
      <c r="BH5" s="624"/>
      <c r="BI5" s="624"/>
      <c r="BJ5" s="624"/>
      <c r="BK5" s="624"/>
      <c r="BL5" s="624"/>
      <c r="BM5" s="624"/>
      <c r="BN5" s="625"/>
      <c r="BO5" s="626">
        <v>94.6</v>
      </c>
      <c r="BP5" s="626"/>
      <c r="BQ5" s="626"/>
      <c r="BR5" s="626"/>
      <c r="BS5" s="627">
        <v>430326</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15">
      <c r="B6" s="620" t="s">
        <v>221</v>
      </c>
      <c r="C6" s="621"/>
      <c r="D6" s="621"/>
      <c r="E6" s="621"/>
      <c r="F6" s="621"/>
      <c r="G6" s="621"/>
      <c r="H6" s="621"/>
      <c r="I6" s="621"/>
      <c r="J6" s="621"/>
      <c r="K6" s="621"/>
      <c r="L6" s="621"/>
      <c r="M6" s="621"/>
      <c r="N6" s="621"/>
      <c r="O6" s="621"/>
      <c r="P6" s="621"/>
      <c r="Q6" s="622"/>
      <c r="R6" s="623">
        <v>391111</v>
      </c>
      <c r="S6" s="624"/>
      <c r="T6" s="624"/>
      <c r="U6" s="624"/>
      <c r="V6" s="624"/>
      <c r="W6" s="624"/>
      <c r="X6" s="624"/>
      <c r="Y6" s="625"/>
      <c r="Z6" s="626">
        <v>0.8</v>
      </c>
      <c r="AA6" s="626"/>
      <c r="AB6" s="626"/>
      <c r="AC6" s="626"/>
      <c r="AD6" s="627">
        <v>391111</v>
      </c>
      <c r="AE6" s="627"/>
      <c r="AF6" s="627"/>
      <c r="AG6" s="627"/>
      <c r="AH6" s="627"/>
      <c r="AI6" s="627"/>
      <c r="AJ6" s="627"/>
      <c r="AK6" s="627"/>
      <c r="AL6" s="628">
        <v>1.6</v>
      </c>
      <c r="AM6" s="629"/>
      <c r="AN6" s="629"/>
      <c r="AO6" s="630"/>
      <c r="AP6" s="620" t="s">
        <v>222</v>
      </c>
      <c r="AQ6" s="621"/>
      <c r="AR6" s="621"/>
      <c r="AS6" s="621"/>
      <c r="AT6" s="621"/>
      <c r="AU6" s="621"/>
      <c r="AV6" s="621"/>
      <c r="AW6" s="621"/>
      <c r="AX6" s="621"/>
      <c r="AY6" s="621"/>
      <c r="AZ6" s="621"/>
      <c r="BA6" s="621"/>
      <c r="BB6" s="621"/>
      <c r="BC6" s="621"/>
      <c r="BD6" s="621"/>
      <c r="BE6" s="621"/>
      <c r="BF6" s="622"/>
      <c r="BG6" s="623">
        <v>11758200</v>
      </c>
      <c r="BH6" s="624"/>
      <c r="BI6" s="624"/>
      <c r="BJ6" s="624"/>
      <c r="BK6" s="624"/>
      <c r="BL6" s="624"/>
      <c r="BM6" s="624"/>
      <c r="BN6" s="625"/>
      <c r="BO6" s="626">
        <v>94.6</v>
      </c>
      <c r="BP6" s="626"/>
      <c r="BQ6" s="626"/>
      <c r="BR6" s="626"/>
      <c r="BS6" s="627">
        <v>430326</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261997</v>
      </c>
      <c r="CS6" s="624"/>
      <c r="CT6" s="624"/>
      <c r="CU6" s="624"/>
      <c r="CV6" s="624"/>
      <c r="CW6" s="624"/>
      <c r="CX6" s="624"/>
      <c r="CY6" s="625"/>
      <c r="CZ6" s="617">
        <v>0.6</v>
      </c>
      <c r="DA6" s="618"/>
      <c r="DB6" s="618"/>
      <c r="DC6" s="634"/>
      <c r="DD6" s="632">
        <v>3872</v>
      </c>
      <c r="DE6" s="624"/>
      <c r="DF6" s="624"/>
      <c r="DG6" s="624"/>
      <c r="DH6" s="624"/>
      <c r="DI6" s="624"/>
      <c r="DJ6" s="624"/>
      <c r="DK6" s="624"/>
      <c r="DL6" s="624"/>
      <c r="DM6" s="624"/>
      <c r="DN6" s="624"/>
      <c r="DO6" s="624"/>
      <c r="DP6" s="625"/>
      <c r="DQ6" s="632">
        <v>261814</v>
      </c>
      <c r="DR6" s="624"/>
      <c r="DS6" s="624"/>
      <c r="DT6" s="624"/>
      <c r="DU6" s="624"/>
      <c r="DV6" s="624"/>
      <c r="DW6" s="624"/>
      <c r="DX6" s="624"/>
      <c r="DY6" s="624"/>
      <c r="DZ6" s="624"/>
      <c r="EA6" s="624"/>
      <c r="EB6" s="624"/>
      <c r="EC6" s="633"/>
    </row>
    <row r="7" spans="2:143" ht="11.25" customHeight="1" x14ac:dyDescent="0.15">
      <c r="B7" s="620" t="s">
        <v>224</v>
      </c>
      <c r="C7" s="621"/>
      <c r="D7" s="621"/>
      <c r="E7" s="621"/>
      <c r="F7" s="621"/>
      <c r="G7" s="621"/>
      <c r="H7" s="621"/>
      <c r="I7" s="621"/>
      <c r="J7" s="621"/>
      <c r="K7" s="621"/>
      <c r="L7" s="621"/>
      <c r="M7" s="621"/>
      <c r="N7" s="621"/>
      <c r="O7" s="621"/>
      <c r="P7" s="621"/>
      <c r="Q7" s="622"/>
      <c r="R7" s="623">
        <v>3026</v>
      </c>
      <c r="S7" s="624"/>
      <c r="T7" s="624"/>
      <c r="U7" s="624"/>
      <c r="V7" s="624"/>
      <c r="W7" s="624"/>
      <c r="X7" s="624"/>
      <c r="Y7" s="625"/>
      <c r="Z7" s="626">
        <v>0</v>
      </c>
      <c r="AA7" s="626"/>
      <c r="AB7" s="626"/>
      <c r="AC7" s="626"/>
      <c r="AD7" s="627">
        <v>3026</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5327208</v>
      </c>
      <c r="BH7" s="624"/>
      <c r="BI7" s="624"/>
      <c r="BJ7" s="624"/>
      <c r="BK7" s="624"/>
      <c r="BL7" s="624"/>
      <c r="BM7" s="624"/>
      <c r="BN7" s="625"/>
      <c r="BO7" s="626">
        <v>42.8</v>
      </c>
      <c r="BP7" s="626"/>
      <c r="BQ7" s="626"/>
      <c r="BR7" s="626"/>
      <c r="BS7" s="627">
        <v>430326</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5364675</v>
      </c>
      <c r="CS7" s="624"/>
      <c r="CT7" s="624"/>
      <c r="CU7" s="624"/>
      <c r="CV7" s="624"/>
      <c r="CW7" s="624"/>
      <c r="CX7" s="624"/>
      <c r="CY7" s="625"/>
      <c r="CZ7" s="626">
        <v>11.6</v>
      </c>
      <c r="DA7" s="626"/>
      <c r="DB7" s="626"/>
      <c r="DC7" s="626"/>
      <c r="DD7" s="632">
        <v>375169</v>
      </c>
      <c r="DE7" s="624"/>
      <c r="DF7" s="624"/>
      <c r="DG7" s="624"/>
      <c r="DH7" s="624"/>
      <c r="DI7" s="624"/>
      <c r="DJ7" s="624"/>
      <c r="DK7" s="624"/>
      <c r="DL7" s="624"/>
      <c r="DM7" s="624"/>
      <c r="DN7" s="624"/>
      <c r="DO7" s="624"/>
      <c r="DP7" s="625"/>
      <c r="DQ7" s="632">
        <v>4084241</v>
      </c>
      <c r="DR7" s="624"/>
      <c r="DS7" s="624"/>
      <c r="DT7" s="624"/>
      <c r="DU7" s="624"/>
      <c r="DV7" s="624"/>
      <c r="DW7" s="624"/>
      <c r="DX7" s="624"/>
      <c r="DY7" s="624"/>
      <c r="DZ7" s="624"/>
      <c r="EA7" s="624"/>
      <c r="EB7" s="624"/>
      <c r="EC7" s="633"/>
    </row>
    <row r="8" spans="2:143" ht="11.25" customHeight="1" x14ac:dyDescent="0.15">
      <c r="B8" s="620" t="s">
        <v>227</v>
      </c>
      <c r="C8" s="621"/>
      <c r="D8" s="621"/>
      <c r="E8" s="621"/>
      <c r="F8" s="621"/>
      <c r="G8" s="621"/>
      <c r="H8" s="621"/>
      <c r="I8" s="621"/>
      <c r="J8" s="621"/>
      <c r="K8" s="621"/>
      <c r="L8" s="621"/>
      <c r="M8" s="621"/>
      <c r="N8" s="621"/>
      <c r="O8" s="621"/>
      <c r="P8" s="621"/>
      <c r="Q8" s="622"/>
      <c r="R8" s="623">
        <v>40815</v>
      </c>
      <c r="S8" s="624"/>
      <c r="T8" s="624"/>
      <c r="U8" s="624"/>
      <c r="V8" s="624"/>
      <c r="W8" s="624"/>
      <c r="X8" s="624"/>
      <c r="Y8" s="625"/>
      <c r="Z8" s="626">
        <v>0.1</v>
      </c>
      <c r="AA8" s="626"/>
      <c r="AB8" s="626"/>
      <c r="AC8" s="626"/>
      <c r="AD8" s="627">
        <v>40815</v>
      </c>
      <c r="AE8" s="627"/>
      <c r="AF8" s="627"/>
      <c r="AG8" s="627"/>
      <c r="AH8" s="627"/>
      <c r="AI8" s="627"/>
      <c r="AJ8" s="627"/>
      <c r="AK8" s="627"/>
      <c r="AL8" s="628">
        <v>0.2</v>
      </c>
      <c r="AM8" s="629"/>
      <c r="AN8" s="629"/>
      <c r="AO8" s="630"/>
      <c r="AP8" s="620" t="s">
        <v>228</v>
      </c>
      <c r="AQ8" s="621"/>
      <c r="AR8" s="621"/>
      <c r="AS8" s="621"/>
      <c r="AT8" s="621"/>
      <c r="AU8" s="621"/>
      <c r="AV8" s="621"/>
      <c r="AW8" s="621"/>
      <c r="AX8" s="621"/>
      <c r="AY8" s="621"/>
      <c r="AZ8" s="621"/>
      <c r="BA8" s="621"/>
      <c r="BB8" s="621"/>
      <c r="BC8" s="621"/>
      <c r="BD8" s="621"/>
      <c r="BE8" s="621"/>
      <c r="BF8" s="622"/>
      <c r="BG8" s="623">
        <v>144886</v>
      </c>
      <c r="BH8" s="624"/>
      <c r="BI8" s="624"/>
      <c r="BJ8" s="624"/>
      <c r="BK8" s="624"/>
      <c r="BL8" s="624"/>
      <c r="BM8" s="624"/>
      <c r="BN8" s="625"/>
      <c r="BO8" s="626">
        <v>1.2</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18261514</v>
      </c>
      <c r="CS8" s="624"/>
      <c r="CT8" s="624"/>
      <c r="CU8" s="624"/>
      <c r="CV8" s="624"/>
      <c r="CW8" s="624"/>
      <c r="CX8" s="624"/>
      <c r="CY8" s="625"/>
      <c r="CZ8" s="626">
        <v>39.5</v>
      </c>
      <c r="DA8" s="626"/>
      <c r="DB8" s="626"/>
      <c r="DC8" s="626"/>
      <c r="DD8" s="632">
        <v>80995</v>
      </c>
      <c r="DE8" s="624"/>
      <c r="DF8" s="624"/>
      <c r="DG8" s="624"/>
      <c r="DH8" s="624"/>
      <c r="DI8" s="624"/>
      <c r="DJ8" s="624"/>
      <c r="DK8" s="624"/>
      <c r="DL8" s="624"/>
      <c r="DM8" s="624"/>
      <c r="DN8" s="624"/>
      <c r="DO8" s="624"/>
      <c r="DP8" s="625"/>
      <c r="DQ8" s="632">
        <v>9077699</v>
      </c>
      <c r="DR8" s="624"/>
      <c r="DS8" s="624"/>
      <c r="DT8" s="624"/>
      <c r="DU8" s="624"/>
      <c r="DV8" s="624"/>
      <c r="DW8" s="624"/>
      <c r="DX8" s="624"/>
      <c r="DY8" s="624"/>
      <c r="DZ8" s="624"/>
      <c r="EA8" s="624"/>
      <c r="EB8" s="624"/>
      <c r="EC8" s="633"/>
    </row>
    <row r="9" spans="2:143" ht="11.25" customHeight="1" x14ac:dyDescent="0.15">
      <c r="B9" s="620" t="s">
        <v>230</v>
      </c>
      <c r="C9" s="621"/>
      <c r="D9" s="621"/>
      <c r="E9" s="621"/>
      <c r="F9" s="621"/>
      <c r="G9" s="621"/>
      <c r="H9" s="621"/>
      <c r="I9" s="621"/>
      <c r="J9" s="621"/>
      <c r="K9" s="621"/>
      <c r="L9" s="621"/>
      <c r="M9" s="621"/>
      <c r="N9" s="621"/>
      <c r="O9" s="621"/>
      <c r="P9" s="621"/>
      <c r="Q9" s="622"/>
      <c r="R9" s="623">
        <v>44034</v>
      </c>
      <c r="S9" s="624"/>
      <c r="T9" s="624"/>
      <c r="U9" s="624"/>
      <c r="V9" s="624"/>
      <c r="W9" s="624"/>
      <c r="X9" s="624"/>
      <c r="Y9" s="625"/>
      <c r="Z9" s="626">
        <v>0.1</v>
      </c>
      <c r="AA9" s="626"/>
      <c r="AB9" s="626"/>
      <c r="AC9" s="626"/>
      <c r="AD9" s="627">
        <v>44034</v>
      </c>
      <c r="AE9" s="627"/>
      <c r="AF9" s="627"/>
      <c r="AG9" s="627"/>
      <c r="AH9" s="627"/>
      <c r="AI9" s="627"/>
      <c r="AJ9" s="627"/>
      <c r="AK9" s="627"/>
      <c r="AL9" s="628">
        <v>0.2</v>
      </c>
      <c r="AM9" s="629"/>
      <c r="AN9" s="629"/>
      <c r="AO9" s="630"/>
      <c r="AP9" s="620" t="s">
        <v>231</v>
      </c>
      <c r="AQ9" s="621"/>
      <c r="AR9" s="621"/>
      <c r="AS9" s="621"/>
      <c r="AT9" s="621"/>
      <c r="AU9" s="621"/>
      <c r="AV9" s="621"/>
      <c r="AW9" s="621"/>
      <c r="AX9" s="621"/>
      <c r="AY9" s="621"/>
      <c r="AZ9" s="621"/>
      <c r="BA9" s="621"/>
      <c r="BB9" s="621"/>
      <c r="BC9" s="621"/>
      <c r="BD9" s="621"/>
      <c r="BE9" s="621"/>
      <c r="BF9" s="622"/>
      <c r="BG9" s="623">
        <v>3674753</v>
      </c>
      <c r="BH9" s="624"/>
      <c r="BI9" s="624"/>
      <c r="BJ9" s="624"/>
      <c r="BK9" s="624"/>
      <c r="BL9" s="624"/>
      <c r="BM9" s="624"/>
      <c r="BN9" s="625"/>
      <c r="BO9" s="626">
        <v>29.6</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4169755</v>
      </c>
      <c r="CS9" s="624"/>
      <c r="CT9" s="624"/>
      <c r="CU9" s="624"/>
      <c r="CV9" s="624"/>
      <c r="CW9" s="624"/>
      <c r="CX9" s="624"/>
      <c r="CY9" s="625"/>
      <c r="CZ9" s="626">
        <v>9</v>
      </c>
      <c r="DA9" s="626"/>
      <c r="DB9" s="626"/>
      <c r="DC9" s="626"/>
      <c r="DD9" s="632">
        <v>301864</v>
      </c>
      <c r="DE9" s="624"/>
      <c r="DF9" s="624"/>
      <c r="DG9" s="624"/>
      <c r="DH9" s="624"/>
      <c r="DI9" s="624"/>
      <c r="DJ9" s="624"/>
      <c r="DK9" s="624"/>
      <c r="DL9" s="624"/>
      <c r="DM9" s="624"/>
      <c r="DN9" s="624"/>
      <c r="DO9" s="624"/>
      <c r="DP9" s="625"/>
      <c r="DQ9" s="632">
        <v>2974323</v>
      </c>
      <c r="DR9" s="624"/>
      <c r="DS9" s="624"/>
      <c r="DT9" s="624"/>
      <c r="DU9" s="624"/>
      <c r="DV9" s="624"/>
      <c r="DW9" s="624"/>
      <c r="DX9" s="624"/>
      <c r="DY9" s="624"/>
      <c r="DZ9" s="624"/>
      <c r="EA9" s="624"/>
      <c r="EB9" s="624"/>
      <c r="EC9" s="633"/>
    </row>
    <row r="10" spans="2:143" ht="11.25" customHeight="1" x14ac:dyDescent="0.15">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275223</v>
      </c>
      <c r="BH10" s="624"/>
      <c r="BI10" s="624"/>
      <c r="BJ10" s="624"/>
      <c r="BK10" s="624"/>
      <c r="BL10" s="624"/>
      <c r="BM10" s="624"/>
      <c r="BN10" s="625"/>
      <c r="BO10" s="626">
        <v>2.2000000000000002</v>
      </c>
      <c r="BP10" s="626"/>
      <c r="BQ10" s="626"/>
      <c r="BR10" s="626"/>
      <c r="BS10" s="627">
        <v>78590</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v>34320</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18933</v>
      </c>
      <c r="DR10" s="624"/>
      <c r="DS10" s="624"/>
      <c r="DT10" s="624"/>
      <c r="DU10" s="624"/>
      <c r="DV10" s="624"/>
      <c r="DW10" s="624"/>
      <c r="DX10" s="624"/>
      <c r="DY10" s="624"/>
      <c r="DZ10" s="624"/>
      <c r="EA10" s="624"/>
      <c r="EB10" s="624"/>
      <c r="EC10" s="633"/>
    </row>
    <row r="11" spans="2:143" ht="11.25" customHeight="1" x14ac:dyDescent="0.15">
      <c r="B11" s="620" t="s">
        <v>236</v>
      </c>
      <c r="C11" s="621"/>
      <c r="D11" s="621"/>
      <c r="E11" s="621"/>
      <c r="F11" s="621"/>
      <c r="G11" s="621"/>
      <c r="H11" s="621"/>
      <c r="I11" s="621"/>
      <c r="J11" s="621"/>
      <c r="K11" s="621"/>
      <c r="L11" s="621"/>
      <c r="M11" s="621"/>
      <c r="N11" s="621"/>
      <c r="O11" s="621"/>
      <c r="P11" s="621"/>
      <c r="Q11" s="622"/>
      <c r="R11" s="623">
        <v>2097701</v>
      </c>
      <c r="S11" s="624"/>
      <c r="T11" s="624"/>
      <c r="U11" s="624"/>
      <c r="V11" s="624"/>
      <c r="W11" s="624"/>
      <c r="X11" s="624"/>
      <c r="Y11" s="625"/>
      <c r="Z11" s="628">
        <v>4.4000000000000004</v>
      </c>
      <c r="AA11" s="629"/>
      <c r="AB11" s="629"/>
      <c r="AC11" s="635"/>
      <c r="AD11" s="632">
        <v>2097701</v>
      </c>
      <c r="AE11" s="624"/>
      <c r="AF11" s="624"/>
      <c r="AG11" s="624"/>
      <c r="AH11" s="624"/>
      <c r="AI11" s="624"/>
      <c r="AJ11" s="624"/>
      <c r="AK11" s="625"/>
      <c r="AL11" s="628">
        <v>8.5</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1232346</v>
      </c>
      <c r="BH11" s="624"/>
      <c r="BI11" s="624"/>
      <c r="BJ11" s="624"/>
      <c r="BK11" s="624"/>
      <c r="BL11" s="624"/>
      <c r="BM11" s="624"/>
      <c r="BN11" s="625"/>
      <c r="BO11" s="626">
        <v>9.9</v>
      </c>
      <c r="BP11" s="626"/>
      <c r="BQ11" s="626"/>
      <c r="BR11" s="626"/>
      <c r="BS11" s="627">
        <v>351736</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1422410</v>
      </c>
      <c r="CS11" s="624"/>
      <c r="CT11" s="624"/>
      <c r="CU11" s="624"/>
      <c r="CV11" s="624"/>
      <c r="CW11" s="624"/>
      <c r="CX11" s="624"/>
      <c r="CY11" s="625"/>
      <c r="CZ11" s="626">
        <v>3.1</v>
      </c>
      <c r="DA11" s="626"/>
      <c r="DB11" s="626"/>
      <c r="DC11" s="626"/>
      <c r="DD11" s="632">
        <v>396201</v>
      </c>
      <c r="DE11" s="624"/>
      <c r="DF11" s="624"/>
      <c r="DG11" s="624"/>
      <c r="DH11" s="624"/>
      <c r="DI11" s="624"/>
      <c r="DJ11" s="624"/>
      <c r="DK11" s="624"/>
      <c r="DL11" s="624"/>
      <c r="DM11" s="624"/>
      <c r="DN11" s="624"/>
      <c r="DO11" s="624"/>
      <c r="DP11" s="625"/>
      <c r="DQ11" s="632">
        <v>798257</v>
      </c>
      <c r="DR11" s="624"/>
      <c r="DS11" s="624"/>
      <c r="DT11" s="624"/>
      <c r="DU11" s="624"/>
      <c r="DV11" s="624"/>
      <c r="DW11" s="624"/>
      <c r="DX11" s="624"/>
      <c r="DY11" s="624"/>
      <c r="DZ11" s="624"/>
      <c r="EA11" s="624"/>
      <c r="EB11" s="624"/>
      <c r="EC11" s="633"/>
    </row>
    <row r="12" spans="2:143" ht="11.25" customHeight="1" x14ac:dyDescent="0.15">
      <c r="B12" s="620" t="s">
        <v>239</v>
      </c>
      <c r="C12" s="621"/>
      <c r="D12" s="621"/>
      <c r="E12" s="621"/>
      <c r="F12" s="621"/>
      <c r="G12" s="621"/>
      <c r="H12" s="621"/>
      <c r="I12" s="621"/>
      <c r="J12" s="621"/>
      <c r="K12" s="621"/>
      <c r="L12" s="621"/>
      <c r="M12" s="621"/>
      <c r="N12" s="621"/>
      <c r="O12" s="621"/>
      <c r="P12" s="621"/>
      <c r="Q12" s="622"/>
      <c r="R12" s="623">
        <v>9503</v>
      </c>
      <c r="S12" s="624"/>
      <c r="T12" s="624"/>
      <c r="U12" s="624"/>
      <c r="V12" s="624"/>
      <c r="W12" s="624"/>
      <c r="X12" s="624"/>
      <c r="Y12" s="625"/>
      <c r="Z12" s="626">
        <v>0</v>
      </c>
      <c r="AA12" s="626"/>
      <c r="AB12" s="626"/>
      <c r="AC12" s="626"/>
      <c r="AD12" s="627">
        <v>9503</v>
      </c>
      <c r="AE12" s="627"/>
      <c r="AF12" s="627"/>
      <c r="AG12" s="627"/>
      <c r="AH12" s="627"/>
      <c r="AI12" s="627"/>
      <c r="AJ12" s="627"/>
      <c r="AK12" s="627"/>
      <c r="AL12" s="628">
        <v>0</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5364759</v>
      </c>
      <c r="BH12" s="624"/>
      <c r="BI12" s="624"/>
      <c r="BJ12" s="624"/>
      <c r="BK12" s="624"/>
      <c r="BL12" s="624"/>
      <c r="BM12" s="624"/>
      <c r="BN12" s="625"/>
      <c r="BO12" s="626">
        <v>43.1</v>
      </c>
      <c r="BP12" s="626"/>
      <c r="BQ12" s="626"/>
      <c r="BR12" s="626"/>
      <c r="BS12" s="627" t="s">
        <v>122</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1249049</v>
      </c>
      <c r="CS12" s="624"/>
      <c r="CT12" s="624"/>
      <c r="CU12" s="624"/>
      <c r="CV12" s="624"/>
      <c r="CW12" s="624"/>
      <c r="CX12" s="624"/>
      <c r="CY12" s="625"/>
      <c r="CZ12" s="626">
        <v>2.7</v>
      </c>
      <c r="DA12" s="626"/>
      <c r="DB12" s="626"/>
      <c r="DC12" s="626"/>
      <c r="DD12" s="632">
        <v>158182</v>
      </c>
      <c r="DE12" s="624"/>
      <c r="DF12" s="624"/>
      <c r="DG12" s="624"/>
      <c r="DH12" s="624"/>
      <c r="DI12" s="624"/>
      <c r="DJ12" s="624"/>
      <c r="DK12" s="624"/>
      <c r="DL12" s="624"/>
      <c r="DM12" s="624"/>
      <c r="DN12" s="624"/>
      <c r="DO12" s="624"/>
      <c r="DP12" s="625"/>
      <c r="DQ12" s="632">
        <v>634631</v>
      </c>
      <c r="DR12" s="624"/>
      <c r="DS12" s="624"/>
      <c r="DT12" s="624"/>
      <c r="DU12" s="624"/>
      <c r="DV12" s="624"/>
      <c r="DW12" s="624"/>
      <c r="DX12" s="624"/>
      <c r="DY12" s="624"/>
      <c r="DZ12" s="624"/>
      <c r="EA12" s="624"/>
      <c r="EB12" s="624"/>
      <c r="EC12" s="633"/>
    </row>
    <row r="13" spans="2:143" ht="11.25" customHeight="1" x14ac:dyDescent="0.15">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5305664</v>
      </c>
      <c r="BH13" s="624"/>
      <c r="BI13" s="624"/>
      <c r="BJ13" s="624"/>
      <c r="BK13" s="624"/>
      <c r="BL13" s="624"/>
      <c r="BM13" s="624"/>
      <c r="BN13" s="625"/>
      <c r="BO13" s="626">
        <v>42.7</v>
      </c>
      <c r="BP13" s="626"/>
      <c r="BQ13" s="626"/>
      <c r="BR13" s="626"/>
      <c r="BS13" s="627" t="s">
        <v>122</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3879468</v>
      </c>
      <c r="CS13" s="624"/>
      <c r="CT13" s="624"/>
      <c r="CU13" s="624"/>
      <c r="CV13" s="624"/>
      <c r="CW13" s="624"/>
      <c r="CX13" s="624"/>
      <c r="CY13" s="625"/>
      <c r="CZ13" s="626">
        <v>8.4</v>
      </c>
      <c r="DA13" s="626"/>
      <c r="DB13" s="626"/>
      <c r="DC13" s="626"/>
      <c r="DD13" s="632">
        <v>1595598</v>
      </c>
      <c r="DE13" s="624"/>
      <c r="DF13" s="624"/>
      <c r="DG13" s="624"/>
      <c r="DH13" s="624"/>
      <c r="DI13" s="624"/>
      <c r="DJ13" s="624"/>
      <c r="DK13" s="624"/>
      <c r="DL13" s="624"/>
      <c r="DM13" s="624"/>
      <c r="DN13" s="624"/>
      <c r="DO13" s="624"/>
      <c r="DP13" s="625"/>
      <c r="DQ13" s="632">
        <v>2242387</v>
      </c>
      <c r="DR13" s="624"/>
      <c r="DS13" s="624"/>
      <c r="DT13" s="624"/>
      <c r="DU13" s="624"/>
      <c r="DV13" s="624"/>
      <c r="DW13" s="624"/>
      <c r="DX13" s="624"/>
      <c r="DY13" s="624"/>
      <c r="DZ13" s="624"/>
      <c r="EA13" s="624"/>
      <c r="EB13" s="624"/>
      <c r="EC13" s="633"/>
    </row>
    <row r="14" spans="2:143" ht="11.25" customHeight="1" x14ac:dyDescent="0.15">
      <c r="B14" s="620" t="s">
        <v>245</v>
      </c>
      <c r="C14" s="621"/>
      <c r="D14" s="621"/>
      <c r="E14" s="621"/>
      <c r="F14" s="621"/>
      <c r="G14" s="621"/>
      <c r="H14" s="621"/>
      <c r="I14" s="621"/>
      <c r="J14" s="621"/>
      <c r="K14" s="621"/>
      <c r="L14" s="621"/>
      <c r="M14" s="621"/>
      <c r="N14" s="621"/>
      <c r="O14" s="621"/>
      <c r="P14" s="621"/>
      <c r="Q14" s="622"/>
      <c r="R14" s="623">
        <v>1510</v>
      </c>
      <c r="S14" s="624"/>
      <c r="T14" s="624"/>
      <c r="U14" s="624"/>
      <c r="V14" s="624"/>
      <c r="W14" s="624"/>
      <c r="X14" s="624"/>
      <c r="Y14" s="625"/>
      <c r="Z14" s="626">
        <v>0</v>
      </c>
      <c r="AA14" s="626"/>
      <c r="AB14" s="626"/>
      <c r="AC14" s="626"/>
      <c r="AD14" s="627">
        <v>1510</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336268</v>
      </c>
      <c r="BH14" s="624"/>
      <c r="BI14" s="624"/>
      <c r="BJ14" s="624"/>
      <c r="BK14" s="624"/>
      <c r="BL14" s="624"/>
      <c r="BM14" s="624"/>
      <c r="BN14" s="625"/>
      <c r="BO14" s="626">
        <v>2.7</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1393423</v>
      </c>
      <c r="CS14" s="624"/>
      <c r="CT14" s="624"/>
      <c r="CU14" s="624"/>
      <c r="CV14" s="624"/>
      <c r="CW14" s="624"/>
      <c r="CX14" s="624"/>
      <c r="CY14" s="625"/>
      <c r="CZ14" s="626">
        <v>3</v>
      </c>
      <c r="DA14" s="626"/>
      <c r="DB14" s="626"/>
      <c r="DC14" s="626"/>
      <c r="DD14" s="632">
        <v>128996</v>
      </c>
      <c r="DE14" s="624"/>
      <c r="DF14" s="624"/>
      <c r="DG14" s="624"/>
      <c r="DH14" s="624"/>
      <c r="DI14" s="624"/>
      <c r="DJ14" s="624"/>
      <c r="DK14" s="624"/>
      <c r="DL14" s="624"/>
      <c r="DM14" s="624"/>
      <c r="DN14" s="624"/>
      <c r="DO14" s="624"/>
      <c r="DP14" s="625"/>
      <c r="DQ14" s="632">
        <v>1229036</v>
      </c>
      <c r="DR14" s="624"/>
      <c r="DS14" s="624"/>
      <c r="DT14" s="624"/>
      <c r="DU14" s="624"/>
      <c r="DV14" s="624"/>
      <c r="DW14" s="624"/>
      <c r="DX14" s="624"/>
      <c r="DY14" s="624"/>
      <c r="DZ14" s="624"/>
      <c r="EA14" s="624"/>
      <c r="EB14" s="624"/>
      <c r="EC14" s="633"/>
    </row>
    <row r="15" spans="2:143" ht="11.25" customHeight="1" x14ac:dyDescent="0.15">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729965</v>
      </c>
      <c r="BH15" s="624"/>
      <c r="BI15" s="624"/>
      <c r="BJ15" s="624"/>
      <c r="BK15" s="624"/>
      <c r="BL15" s="624"/>
      <c r="BM15" s="624"/>
      <c r="BN15" s="625"/>
      <c r="BO15" s="626">
        <v>5.9</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4265322</v>
      </c>
      <c r="CS15" s="624"/>
      <c r="CT15" s="624"/>
      <c r="CU15" s="624"/>
      <c r="CV15" s="624"/>
      <c r="CW15" s="624"/>
      <c r="CX15" s="624"/>
      <c r="CY15" s="625"/>
      <c r="CZ15" s="626">
        <v>9.1999999999999993</v>
      </c>
      <c r="DA15" s="626"/>
      <c r="DB15" s="626"/>
      <c r="DC15" s="626"/>
      <c r="DD15" s="632">
        <v>996423</v>
      </c>
      <c r="DE15" s="624"/>
      <c r="DF15" s="624"/>
      <c r="DG15" s="624"/>
      <c r="DH15" s="624"/>
      <c r="DI15" s="624"/>
      <c r="DJ15" s="624"/>
      <c r="DK15" s="624"/>
      <c r="DL15" s="624"/>
      <c r="DM15" s="624"/>
      <c r="DN15" s="624"/>
      <c r="DO15" s="624"/>
      <c r="DP15" s="625"/>
      <c r="DQ15" s="632">
        <v>3065956</v>
      </c>
      <c r="DR15" s="624"/>
      <c r="DS15" s="624"/>
      <c r="DT15" s="624"/>
      <c r="DU15" s="624"/>
      <c r="DV15" s="624"/>
      <c r="DW15" s="624"/>
      <c r="DX15" s="624"/>
      <c r="DY15" s="624"/>
      <c r="DZ15" s="624"/>
      <c r="EA15" s="624"/>
      <c r="EB15" s="624"/>
      <c r="EC15" s="633"/>
    </row>
    <row r="16" spans="2:143" ht="11.25" customHeight="1" x14ac:dyDescent="0.15">
      <c r="B16" s="620" t="s">
        <v>251</v>
      </c>
      <c r="C16" s="621"/>
      <c r="D16" s="621"/>
      <c r="E16" s="621"/>
      <c r="F16" s="621"/>
      <c r="G16" s="621"/>
      <c r="H16" s="621"/>
      <c r="I16" s="621"/>
      <c r="J16" s="621"/>
      <c r="K16" s="621"/>
      <c r="L16" s="621"/>
      <c r="M16" s="621"/>
      <c r="N16" s="621"/>
      <c r="O16" s="621"/>
      <c r="P16" s="621"/>
      <c r="Q16" s="622"/>
      <c r="R16" s="623">
        <v>30612</v>
      </c>
      <c r="S16" s="624"/>
      <c r="T16" s="624"/>
      <c r="U16" s="624"/>
      <c r="V16" s="624"/>
      <c r="W16" s="624"/>
      <c r="X16" s="624"/>
      <c r="Y16" s="625"/>
      <c r="Z16" s="626">
        <v>0.1</v>
      </c>
      <c r="AA16" s="626"/>
      <c r="AB16" s="626"/>
      <c r="AC16" s="626"/>
      <c r="AD16" s="627">
        <v>30612</v>
      </c>
      <c r="AE16" s="627"/>
      <c r="AF16" s="627"/>
      <c r="AG16" s="627"/>
      <c r="AH16" s="627"/>
      <c r="AI16" s="627"/>
      <c r="AJ16" s="627"/>
      <c r="AK16" s="627"/>
      <c r="AL16" s="628">
        <v>0.1</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v>1259174</v>
      </c>
      <c r="CS16" s="624"/>
      <c r="CT16" s="624"/>
      <c r="CU16" s="624"/>
      <c r="CV16" s="624"/>
      <c r="CW16" s="624"/>
      <c r="CX16" s="624"/>
      <c r="CY16" s="625"/>
      <c r="CZ16" s="626">
        <v>2.7</v>
      </c>
      <c r="DA16" s="626"/>
      <c r="DB16" s="626"/>
      <c r="DC16" s="626"/>
      <c r="DD16" s="632" t="s">
        <v>122</v>
      </c>
      <c r="DE16" s="624"/>
      <c r="DF16" s="624"/>
      <c r="DG16" s="624"/>
      <c r="DH16" s="624"/>
      <c r="DI16" s="624"/>
      <c r="DJ16" s="624"/>
      <c r="DK16" s="624"/>
      <c r="DL16" s="624"/>
      <c r="DM16" s="624"/>
      <c r="DN16" s="624"/>
      <c r="DO16" s="624"/>
      <c r="DP16" s="625"/>
      <c r="DQ16" s="632">
        <v>316205</v>
      </c>
      <c r="DR16" s="624"/>
      <c r="DS16" s="624"/>
      <c r="DT16" s="624"/>
      <c r="DU16" s="624"/>
      <c r="DV16" s="624"/>
      <c r="DW16" s="624"/>
      <c r="DX16" s="624"/>
      <c r="DY16" s="624"/>
      <c r="DZ16" s="624"/>
      <c r="EA16" s="624"/>
      <c r="EB16" s="624"/>
      <c r="EC16" s="633"/>
    </row>
    <row r="17" spans="2:133" ht="11.25" customHeight="1" x14ac:dyDescent="0.15">
      <c r="B17" s="620" t="s">
        <v>254</v>
      </c>
      <c r="C17" s="621"/>
      <c r="D17" s="621"/>
      <c r="E17" s="621"/>
      <c r="F17" s="621"/>
      <c r="G17" s="621"/>
      <c r="H17" s="621"/>
      <c r="I17" s="621"/>
      <c r="J17" s="621"/>
      <c r="K17" s="621"/>
      <c r="L17" s="621"/>
      <c r="M17" s="621"/>
      <c r="N17" s="621"/>
      <c r="O17" s="621"/>
      <c r="P17" s="621"/>
      <c r="Q17" s="622"/>
      <c r="R17" s="623">
        <v>178351</v>
      </c>
      <c r="S17" s="624"/>
      <c r="T17" s="624"/>
      <c r="U17" s="624"/>
      <c r="V17" s="624"/>
      <c r="W17" s="624"/>
      <c r="X17" s="624"/>
      <c r="Y17" s="625"/>
      <c r="Z17" s="626">
        <v>0.4</v>
      </c>
      <c r="AA17" s="626"/>
      <c r="AB17" s="626"/>
      <c r="AC17" s="626"/>
      <c r="AD17" s="627">
        <v>178351</v>
      </c>
      <c r="AE17" s="627"/>
      <c r="AF17" s="627"/>
      <c r="AG17" s="627"/>
      <c r="AH17" s="627"/>
      <c r="AI17" s="627"/>
      <c r="AJ17" s="627"/>
      <c r="AK17" s="627"/>
      <c r="AL17" s="628">
        <v>0.7</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4690328</v>
      </c>
      <c r="CS17" s="624"/>
      <c r="CT17" s="624"/>
      <c r="CU17" s="624"/>
      <c r="CV17" s="624"/>
      <c r="CW17" s="624"/>
      <c r="CX17" s="624"/>
      <c r="CY17" s="625"/>
      <c r="CZ17" s="626">
        <v>10.1</v>
      </c>
      <c r="DA17" s="626"/>
      <c r="DB17" s="626"/>
      <c r="DC17" s="626"/>
      <c r="DD17" s="632" t="s">
        <v>122</v>
      </c>
      <c r="DE17" s="624"/>
      <c r="DF17" s="624"/>
      <c r="DG17" s="624"/>
      <c r="DH17" s="624"/>
      <c r="DI17" s="624"/>
      <c r="DJ17" s="624"/>
      <c r="DK17" s="624"/>
      <c r="DL17" s="624"/>
      <c r="DM17" s="624"/>
      <c r="DN17" s="624"/>
      <c r="DO17" s="624"/>
      <c r="DP17" s="625"/>
      <c r="DQ17" s="632">
        <v>4681820</v>
      </c>
      <c r="DR17" s="624"/>
      <c r="DS17" s="624"/>
      <c r="DT17" s="624"/>
      <c r="DU17" s="624"/>
      <c r="DV17" s="624"/>
      <c r="DW17" s="624"/>
      <c r="DX17" s="624"/>
      <c r="DY17" s="624"/>
      <c r="DZ17" s="624"/>
      <c r="EA17" s="624"/>
      <c r="EB17" s="624"/>
      <c r="EC17" s="633"/>
    </row>
    <row r="18" spans="2:133" ht="11.25" customHeight="1" x14ac:dyDescent="0.15">
      <c r="B18" s="620" t="s">
        <v>257</v>
      </c>
      <c r="C18" s="621"/>
      <c r="D18" s="621"/>
      <c r="E18" s="621"/>
      <c r="F18" s="621"/>
      <c r="G18" s="621"/>
      <c r="H18" s="621"/>
      <c r="I18" s="621"/>
      <c r="J18" s="621"/>
      <c r="K18" s="621"/>
      <c r="L18" s="621"/>
      <c r="M18" s="621"/>
      <c r="N18" s="621"/>
      <c r="O18" s="621"/>
      <c r="P18" s="621"/>
      <c r="Q18" s="622"/>
      <c r="R18" s="623">
        <v>99810</v>
      </c>
      <c r="S18" s="624"/>
      <c r="T18" s="624"/>
      <c r="U18" s="624"/>
      <c r="V18" s="624"/>
      <c r="W18" s="624"/>
      <c r="X18" s="624"/>
      <c r="Y18" s="625"/>
      <c r="Z18" s="626">
        <v>0.2</v>
      </c>
      <c r="AA18" s="626"/>
      <c r="AB18" s="626"/>
      <c r="AC18" s="626"/>
      <c r="AD18" s="627">
        <v>99810</v>
      </c>
      <c r="AE18" s="627"/>
      <c r="AF18" s="627"/>
      <c r="AG18" s="627"/>
      <c r="AH18" s="627"/>
      <c r="AI18" s="627"/>
      <c r="AJ18" s="627"/>
      <c r="AK18" s="627"/>
      <c r="AL18" s="628">
        <v>0.4</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260</v>
      </c>
      <c r="C19" s="621"/>
      <c r="D19" s="621"/>
      <c r="E19" s="621"/>
      <c r="F19" s="621"/>
      <c r="G19" s="621"/>
      <c r="H19" s="621"/>
      <c r="I19" s="621"/>
      <c r="J19" s="621"/>
      <c r="K19" s="621"/>
      <c r="L19" s="621"/>
      <c r="M19" s="621"/>
      <c r="N19" s="621"/>
      <c r="O19" s="621"/>
      <c r="P19" s="621"/>
      <c r="Q19" s="622"/>
      <c r="R19" s="623">
        <v>90613</v>
      </c>
      <c r="S19" s="624"/>
      <c r="T19" s="624"/>
      <c r="U19" s="624"/>
      <c r="V19" s="624"/>
      <c r="W19" s="624"/>
      <c r="X19" s="624"/>
      <c r="Y19" s="625"/>
      <c r="Z19" s="626">
        <v>0.2</v>
      </c>
      <c r="AA19" s="626"/>
      <c r="AB19" s="626"/>
      <c r="AC19" s="626"/>
      <c r="AD19" s="627">
        <v>90613</v>
      </c>
      <c r="AE19" s="627"/>
      <c r="AF19" s="627"/>
      <c r="AG19" s="627"/>
      <c r="AH19" s="627"/>
      <c r="AI19" s="627"/>
      <c r="AJ19" s="627"/>
      <c r="AK19" s="627"/>
      <c r="AL19" s="628">
        <v>0.4</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v>675734</v>
      </c>
      <c r="BH19" s="624"/>
      <c r="BI19" s="624"/>
      <c r="BJ19" s="624"/>
      <c r="BK19" s="624"/>
      <c r="BL19" s="624"/>
      <c r="BM19" s="624"/>
      <c r="BN19" s="625"/>
      <c r="BO19" s="626">
        <v>5.4</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263</v>
      </c>
      <c r="C20" s="637"/>
      <c r="D20" s="637"/>
      <c r="E20" s="637"/>
      <c r="F20" s="637"/>
      <c r="G20" s="637"/>
      <c r="H20" s="637"/>
      <c r="I20" s="637"/>
      <c r="J20" s="637"/>
      <c r="K20" s="637"/>
      <c r="L20" s="637"/>
      <c r="M20" s="637"/>
      <c r="N20" s="637"/>
      <c r="O20" s="637"/>
      <c r="P20" s="637"/>
      <c r="Q20" s="638"/>
      <c r="R20" s="623">
        <v>9197</v>
      </c>
      <c r="S20" s="624"/>
      <c r="T20" s="624"/>
      <c r="U20" s="624"/>
      <c r="V20" s="624"/>
      <c r="W20" s="624"/>
      <c r="X20" s="624"/>
      <c r="Y20" s="625"/>
      <c r="Z20" s="626">
        <v>0</v>
      </c>
      <c r="AA20" s="626"/>
      <c r="AB20" s="626"/>
      <c r="AC20" s="626"/>
      <c r="AD20" s="627">
        <v>9197</v>
      </c>
      <c r="AE20" s="627"/>
      <c r="AF20" s="627"/>
      <c r="AG20" s="627"/>
      <c r="AH20" s="627"/>
      <c r="AI20" s="627"/>
      <c r="AJ20" s="627"/>
      <c r="AK20" s="627"/>
      <c r="AL20" s="628">
        <v>0</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v>675734</v>
      </c>
      <c r="BH20" s="624"/>
      <c r="BI20" s="624"/>
      <c r="BJ20" s="624"/>
      <c r="BK20" s="624"/>
      <c r="BL20" s="624"/>
      <c r="BM20" s="624"/>
      <c r="BN20" s="625"/>
      <c r="BO20" s="626">
        <v>5.4</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46251435</v>
      </c>
      <c r="CS20" s="624"/>
      <c r="CT20" s="624"/>
      <c r="CU20" s="624"/>
      <c r="CV20" s="624"/>
      <c r="CW20" s="624"/>
      <c r="CX20" s="624"/>
      <c r="CY20" s="625"/>
      <c r="CZ20" s="626">
        <v>100</v>
      </c>
      <c r="DA20" s="626"/>
      <c r="DB20" s="626"/>
      <c r="DC20" s="626"/>
      <c r="DD20" s="632">
        <v>4037300</v>
      </c>
      <c r="DE20" s="624"/>
      <c r="DF20" s="624"/>
      <c r="DG20" s="624"/>
      <c r="DH20" s="624"/>
      <c r="DI20" s="624"/>
      <c r="DJ20" s="624"/>
      <c r="DK20" s="624"/>
      <c r="DL20" s="624"/>
      <c r="DM20" s="624"/>
      <c r="DN20" s="624"/>
      <c r="DO20" s="624"/>
      <c r="DP20" s="625"/>
      <c r="DQ20" s="632">
        <v>29385302</v>
      </c>
      <c r="DR20" s="624"/>
      <c r="DS20" s="624"/>
      <c r="DT20" s="624"/>
      <c r="DU20" s="624"/>
      <c r="DV20" s="624"/>
      <c r="DW20" s="624"/>
      <c r="DX20" s="624"/>
      <c r="DY20" s="624"/>
      <c r="DZ20" s="624"/>
      <c r="EA20" s="624"/>
      <c r="EB20" s="624"/>
      <c r="EC20" s="633"/>
    </row>
    <row r="21" spans="2:133" ht="11.25" customHeight="1" x14ac:dyDescent="0.15">
      <c r="B21" s="620" t="s">
        <v>266</v>
      </c>
      <c r="C21" s="621"/>
      <c r="D21" s="621"/>
      <c r="E21" s="621"/>
      <c r="F21" s="621"/>
      <c r="G21" s="621"/>
      <c r="H21" s="621"/>
      <c r="I21" s="621"/>
      <c r="J21" s="621"/>
      <c r="K21" s="621"/>
      <c r="L21" s="621"/>
      <c r="M21" s="621"/>
      <c r="N21" s="621"/>
      <c r="O21" s="621"/>
      <c r="P21" s="621"/>
      <c r="Q21" s="622"/>
      <c r="R21" s="623">
        <v>11188720</v>
      </c>
      <c r="S21" s="624"/>
      <c r="T21" s="624"/>
      <c r="U21" s="624"/>
      <c r="V21" s="624"/>
      <c r="W21" s="624"/>
      <c r="X21" s="624"/>
      <c r="Y21" s="625"/>
      <c r="Z21" s="626">
        <v>23.2</v>
      </c>
      <c r="AA21" s="626"/>
      <c r="AB21" s="626"/>
      <c r="AC21" s="626"/>
      <c r="AD21" s="627">
        <v>10023777</v>
      </c>
      <c r="AE21" s="627"/>
      <c r="AF21" s="627"/>
      <c r="AG21" s="627"/>
      <c r="AH21" s="627"/>
      <c r="AI21" s="627"/>
      <c r="AJ21" s="627"/>
      <c r="AK21" s="627"/>
      <c r="AL21" s="628">
        <v>40.5</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v>8296</v>
      </c>
      <c r="BH21" s="624"/>
      <c r="BI21" s="624"/>
      <c r="BJ21" s="624"/>
      <c r="BK21" s="624"/>
      <c r="BL21" s="624"/>
      <c r="BM21" s="624"/>
      <c r="BN21" s="625"/>
      <c r="BO21" s="626">
        <v>0.1</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268</v>
      </c>
      <c r="C22" s="621"/>
      <c r="D22" s="621"/>
      <c r="E22" s="621"/>
      <c r="F22" s="621"/>
      <c r="G22" s="621"/>
      <c r="H22" s="621"/>
      <c r="I22" s="621"/>
      <c r="J22" s="621"/>
      <c r="K22" s="621"/>
      <c r="L22" s="621"/>
      <c r="M22" s="621"/>
      <c r="N22" s="621"/>
      <c r="O22" s="621"/>
      <c r="P22" s="621"/>
      <c r="Q22" s="622"/>
      <c r="R22" s="623">
        <v>10023777</v>
      </c>
      <c r="S22" s="624"/>
      <c r="T22" s="624"/>
      <c r="U22" s="624"/>
      <c r="V22" s="624"/>
      <c r="W22" s="624"/>
      <c r="X22" s="624"/>
      <c r="Y22" s="625"/>
      <c r="Z22" s="626">
        <v>20.8</v>
      </c>
      <c r="AA22" s="626"/>
      <c r="AB22" s="626"/>
      <c r="AC22" s="626"/>
      <c r="AD22" s="627">
        <v>10023777</v>
      </c>
      <c r="AE22" s="627"/>
      <c r="AF22" s="627"/>
      <c r="AG22" s="627"/>
      <c r="AH22" s="627"/>
      <c r="AI22" s="627"/>
      <c r="AJ22" s="627"/>
      <c r="AK22" s="627"/>
      <c r="AL22" s="628">
        <v>40.5</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271</v>
      </c>
      <c r="C23" s="621"/>
      <c r="D23" s="621"/>
      <c r="E23" s="621"/>
      <c r="F23" s="621"/>
      <c r="G23" s="621"/>
      <c r="H23" s="621"/>
      <c r="I23" s="621"/>
      <c r="J23" s="621"/>
      <c r="K23" s="621"/>
      <c r="L23" s="621"/>
      <c r="M23" s="621"/>
      <c r="N23" s="621"/>
      <c r="O23" s="621"/>
      <c r="P23" s="621"/>
      <c r="Q23" s="622"/>
      <c r="R23" s="623">
        <v>1164943</v>
      </c>
      <c r="S23" s="624"/>
      <c r="T23" s="624"/>
      <c r="U23" s="624"/>
      <c r="V23" s="624"/>
      <c r="W23" s="624"/>
      <c r="X23" s="624"/>
      <c r="Y23" s="625"/>
      <c r="Z23" s="626">
        <v>2.4</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v>667438</v>
      </c>
      <c r="BH23" s="624"/>
      <c r="BI23" s="624"/>
      <c r="BJ23" s="624"/>
      <c r="BK23" s="624"/>
      <c r="BL23" s="624"/>
      <c r="BM23" s="624"/>
      <c r="BN23" s="625"/>
      <c r="BO23" s="626">
        <v>5.4</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15">
      <c r="B24" s="620" t="s">
        <v>278</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24428742</v>
      </c>
      <c r="CS24" s="613"/>
      <c r="CT24" s="613"/>
      <c r="CU24" s="613"/>
      <c r="CV24" s="613"/>
      <c r="CW24" s="613"/>
      <c r="CX24" s="613"/>
      <c r="CY24" s="614"/>
      <c r="CZ24" s="617">
        <v>52.8</v>
      </c>
      <c r="DA24" s="618"/>
      <c r="DB24" s="618"/>
      <c r="DC24" s="634"/>
      <c r="DD24" s="653">
        <v>15885798</v>
      </c>
      <c r="DE24" s="613"/>
      <c r="DF24" s="613"/>
      <c r="DG24" s="613"/>
      <c r="DH24" s="613"/>
      <c r="DI24" s="613"/>
      <c r="DJ24" s="613"/>
      <c r="DK24" s="614"/>
      <c r="DL24" s="653">
        <v>14118523</v>
      </c>
      <c r="DM24" s="613"/>
      <c r="DN24" s="613"/>
      <c r="DO24" s="613"/>
      <c r="DP24" s="613"/>
      <c r="DQ24" s="613"/>
      <c r="DR24" s="613"/>
      <c r="DS24" s="613"/>
      <c r="DT24" s="613"/>
      <c r="DU24" s="613"/>
      <c r="DV24" s="614"/>
      <c r="DW24" s="617">
        <v>56.7</v>
      </c>
      <c r="DX24" s="618"/>
      <c r="DY24" s="618"/>
      <c r="DZ24" s="618"/>
      <c r="EA24" s="618"/>
      <c r="EB24" s="618"/>
      <c r="EC24" s="619"/>
    </row>
    <row r="25" spans="2:133" ht="11.25" customHeight="1" x14ac:dyDescent="0.15">
      <c r="B25" s="620" t="s">
        <v>281</v>
      </c>
      <c r="C25" s="621"/>
      <c r="D25" s="621"/>
      <c r="E25" s="621"/>
      <c r="F25" s="621"/>
      <c r="G25" s="621"/>
      <c r="H25" s="621"/>
      <c r="I25" s="621"/>
      <c r="J25" s="621"/>
      <c r="K25" s="621"/>
      <c r="L25" s="621"/>
      <c r="M25" s="621"/>
      <c r="N25" s="621"/>
      <c r="O25" s="621"/>
      <c r="P25" s="621"/>
      <c r="Q25" s="622"/>
      <c r="R25" s="623">
        <v>26519127</v>
      </c>
      <c r="S25" s="624"/>
      <c r="T25" s="624"/>
      <c r="U25" s="624"/>
      <c r="V25" s="624"/>
      <c r="W25" s="624"/>
      <c r="X25" s="624"/>
      <c r="Y25" s="625"/>
      <c r="Z25" s="626">
        <v>55.1</v>
      </c>
      <c r="AA25" s="626"/>
      <c r="AB25" s="626"/>
      <c r="AC25" s="626"/>
      <c r="AD25" s="627">
        <v>24686746</v>
      </c>
      <c r="AE25" s="627"/>
      <c r="AF25" s="627"/>
      <c r="AG25" s="627"/>
      <c r="AH25" s="627"/>
      <c r="AI25" s="627"/>
      <c r="AJ25" s="627"/>
      <c r="AK25" s="627"/>
      <c r="AL25" s="628">
        <v>99.7</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7363537</v>
      </c>
      <c r="CS25" s="656"/>
      <c r="CT25" s="656"/>
      <c r="CU25" s="656"/>
      <c r="CV25" s="656"/>
      <c r="CW25" s="656"/>
      <c r="CX25" s="656"/>
      <c r="CY25" s="657"/>
      <c r="CZ25" s="628">
        <v>15.9</v>
      </c>
      <c r="DA25" s="654"/>
      <c r="DB25" s="654"/>
      <c r="DC25" s="658"/>
      <c r="DD25" s="632">
        <v>6617739</v>
      </c>
      <c r="DE25" s="656"/>
      <c r="DF25" s="656"/>
      <c r="DG25" s="656"/>
      <c r="DH25" s="656"/>
      <c r="DI25" s="656"/>
      <c r="DJ25" s="656"/>
      <c r="DK25" s="657"/>
      <c r="DL25" s="632">
        <v>6469097</v>
      </c>
      <c r="DM25" s="656"/>
      <c r="DN25" s="656"/>
      <c r="DO25" s="656"/>
      <c r="DP25" s="656"/>
      <c r="DQ25" s="656"/>
      <c r="DR25" s="656"/>
      <c r="DS25" s="656"/>
      <c r="DT25" s="656"/>
      <c r="DU25" s="656"/>
      <c r="DV25" s="657"/>
      <c r="DW25" s="628">
        <v>26</v>
      </c>
      <c r="DX25" s="654"/>
      <c r="DY25" s="654"/>
      <c r="DZ25" s="654"/>
      <c r="EA25" s="654"/>
      <c r="EB25" s="654"/>
      <c r="EC25" s="655"/>
    </row>
    <row r="26" spans="2:133" ht="11.25" customHeight="1" x14ac:dyDescent="0.15">
      <c r="B26" s="620" t="s">
        <v>284</v>
      </c>
      <c r="C26" s="621"/>
      <c r="D26" s="621"/>
      <c r="E26" s="621"/>
      <c r="F26" s="621"/>
      <c r="G26" s="621"/>
      <c r="H26" s="621"/>
      <c r="I26" s="621"/>
      <c r="J26" s="621"/>
      <c r="K26" s="621"/>
      <c r="L26" s="621"/>
      <c r="M26" s="621"/>
      <c r="N26" s="621"/>
      <c r="O26" s="621"/>
      <c r="P26" s="621"/>
      <c r="Q26" s="622"/>
      <c r="R26" s="623">
        <v>7747</v>
      </c>
      <c r="S26" s="624"/>
      <c r="T26" s="624"/>
      <c r="U26" s="624"/>
      <c r="V26" s="624"/>
      <c r="W26" s="624"/>
      <c r="X26" s="624"/>
      <c r="Y26" s="625"/>
      <c r="Z26" s="626">
        <v>0</v>
      </c>
      <c r="AA26" s="626"/>
      <c r="AB26" s="626"/>
      <c r="AC26" s="626"/>
      <c r="AD26" s="627">
        <v>7747</v>
      </c>
      <c r="AE26" s="627"/>
      <c r="AF26" s="627"/>
      <c r="AG26" s="627"/>
      <c r="AH26" s="627"/>
      <c r="AI26" s="627"/>
      <c r="AJ26" s="627"/>
      <c r="AK26" s="627"/>
      <c r="AL26" s="628">
        <v>0</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4619506</v>
      </c>
      <c r="CS26" s="624"/>
      <c r="CT26" s="624"/>
      <c r="CU26" s="624"/>
      <c r="CV26" s="624"/>
      <c r="CW26" s="624"/>
      <c r="CX26" s="624"/>
      <c r="CY26" s="625"/>
      <c r="CZ26" s="628">
        <v>10</v>
      </c>
      <c r="DA26" s="654"/>
      <c r="DB26" s="654"/>
      <c r="DC26" s="658"/>
      <c r="DD26" s="632">
        <v>4251812</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4"/>
      <c r="DY26" s="654"/>
      <c r="DZ26" s="654"/>
      <c r="EA26" s="654"/>
      <c r="EB26" s="654"/>
      <c r="EC26" s="655"/>
    </row>
    <row r="27" spans="2:133" ht="11.25" customHeight="1" x14ac:dyDescent="0.15">
      <c r="B27" s="620" t="s">
        <v>287</v>
      </c>
      <c r="C27" s="621"/>
      <c r="D27" s="621"/>
      <c r="E27" s="621"/>
      <c r="F27" s="621"/>
      <c r="G27" s="621"/>
      <c r="H27" s="621"/>
      <c r="I27" s="621"/>
      <c r="J27" s="621"/>
      <c r="K27" s="621"/>
      <c r="L27" s="621"/>
      <c r="M27" s="621"/>
      <c r="N27" s="621"/>
      <c r="O27" s="621"/>
      <c r="P27" s="621"/>
      <c r="Q27" s="622"/>
      <c r="R27" s="623">
        <v>139179</v>
      </c>
      <c r="S27" s="624"/>
      <c r="T27" s="624"/>
      <c r="U27" s="624"/>
      <c r="V27" s="624"/>
      <c r="W27" s="624"/>
      <c r="X27" s="624"/>
      <c r="Y27" s="625"/>
      <c r="Z27" s="626">
        <v>0.3</v>
      </c>
      <c r="AA27" s="626"/>
      <c r="AB27" s="626"/>
      <c r="AC27" s="626"/>
      <c r="AD27" s="627" t="s">
        <v>122</v>
      </c>
      <c r="AE27" s="627"/>
      <c r="AF27" s="627"/>
      <c r="AG27" s="627"/>
      <c r="AH27" s="627"/>
      <c r="AI27" s="627"/>
      <c r="AJ27" s="627"/>
      <c r="AK27" s="627"/>
      <c r="AL27" s="628" t="s">
        <v>122</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12433934</v>
      </c>
      <c r="BH27" s="624"/>
      <c r="BI27" s="624"/>
      <c r="BJ27" s="624"/>
      <c r="BK27" s="624"/>
      <c r="BL27" s="624"/>
      <c r="BM27" s="624"/>
      <c r="BN27" s="625"/>
      <c r="BO27" s="626">
        <v>100</v>
      </c>
      <c r="BP27" s="626"/>
      <c r="BQ27" s="626"/>
      <c r="BR27" s="626"/>
      <c r="BS27" s="627">
        <v>430326</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12374877</v>
      </c>
      <c r="CS27" s="656"/>
      <c r="CT27" s="656"/>
      <c r="CU27" s="656"/>
      <c r="CV27" s="656"/>
      <c r="CW27" s="656"/>
      <c r="CX27" s="656"/>
      <c r="CY27" s="657"/>
      <c r="CZ27" s="628">
        <v>26.8</v>
      </c>
      <c r="DA27" s="654"/>
      <c r="DB27" s="654"/>
      <c r="DC27" s="658"/>
      <c r="DD27" s="632">
        <v>4586239</v>
      </c>
      <c r="DE27" s="656"/>
      <c r="DF27" s="656"/>
      <c r="DG27" s="656"/>
      <c r="DH27" s="656"/>
      <c r="DI27" s="656"/>
      <c r="DJ27" s="656"/>
      <c r="DK27" s="657"/>
      <c r="DL27" s="632">
        <v>3115334</v>
      </c>
      <c r="DM27" s="656"/>
      <c r="DN27" s="656"/>
      <c r="DO27" s="656"/>
      <c r="DP27" s="656"/>
      <c r="DQ27" s="656"/>
      <c r="DR27" s="656"/>
      <c r="DS27" s="656"/>
      <c r="DT27" s="656"/>
      <c r="DU27" s="656"/>
      <c r="DV27" s="657"/>
      <c r="DW27" s="628">
        <v>12.5</v>
      </c>
      <c r="DX27" s="654"/>
      <c r="DY27" s="654"/>
      <c r="DZ27" s="654"/>
      <c r="EA27" s="654"/>
      <c r="EB27" s="654"/>
      <c r="EC27" s="655"/>
    </row>
    <row r="28" spans="2:133" ht="11.25" customHeight="1" x14ac:dyDescent="0.15">
      <c r="B28" s="620" t="s">
        <v>290</v>
      </c>
      <c r="C28" s="621"/>
      <c r="D28" s="621"/>
      <c r="E28" s="621"/>
      <c r="F28" s="621"/>
      <c r="G28" s="621"/>
      <c r="H28" s="621"/>
      <c r="I28" s="621"/>
      <c r="J28" s="621"/>
      <c r="K28" s="621"/>
      <c r="L28" s="621"/>
      <c r="M28" s="621"/>
      <c r="N28" s="621"/>
      <c r="O28" s="621"/>
      <c r="P28" s="621"/>
      <c r="Q28" s="622"/>
      <c r="R28" s="623">
        <v>608951</v>
      </c>
      <c r="S28" s="624"/>
      <c r="T28" s="624"/>
      <c r="U28" s="624"/>
      <c r="V28" s="624"/>
      <c r="W28" s="624"/>
      <c r="X28" s="624"/>
      <c r="Y28" s="625"/>
      <c r="Z28" s="626">
        <v>1.3</v>
      </c>
      <c r="AA28" s="626"/>
      <c r="AB28" s="626"/>
      <c r="AC28" s="626"/>
      <c r="AD28" s="627">
        <v>31207</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4690328</v>
      </c>
      <c r="CS28" s="624"/>
      <c r="CT28" s="624"/>
      <c r="CU28" s="624"/>
      <c r="CV28" s="624"/>
      <c r="CW28" s="624"/>
      <c r="CX28" s="624"/>
      <c r="CY28" s="625"/>
      <c r="CZ28" s="628">
        <v>10.1</v>
      </c>
      <c r="DA28" s="654"/>
      <c r="DB28" s="654"/>
      <c r="DC28" s="658"/>
      <c r="DD28" s="632">
        <v>4681820</v>
      </c>
      <c r="DE28" s="624"/>
      <c r="DF28" s="624"/>
      <c r="DG28" s="624"/>
      <c r="DH28" s="624"/>
      <c r="DI28" s="624"/>
      <c r="DJ28" s="624"/>
      <c r="DK28" s="625"/>
      <c r="DL28" s="632">
        <v>4534092</v>
      </c>
      <c r="DM28" s="624"/>
      <c r="DN28" s="624"/>
      <c r="DO28" s="624"/>
      <c r="DP28" s="624"/>
      <c r="DQ28" s="624"/>
      <c r="DR28" s="624"/>
      <c r="DS28" s="624"/>
      <c r="DT28" s="624"/>
      <c r="DU28" s="624"/>
      <c r="DV28" s="625"/>
      <c r="DW28" s="628">
        <v>18.2</v>
      </c>
      <c r="DX28" s="654"/>
      <c r="DY28" s="654"/>
      <c r="DZ28" s="654"/>
      <c r="EA28" s="654"/>
      <c r="EB28" s="654"/>
      <c r="EC28" s="655"/>
    </row>
    <row r="29" spans="2:133" ht="11.25" customHeight="1" x14ac:dyDescent="0.15">
      <c r="B29" s="620" t="s">
        <v>292</v>
      </c>
      <c r="C29" s="621"/>
      <c r="D29" s="621"/>
      <c r="E29" s="621"/>
      <c r="F29" s="621"/>
      <c r="G29" s="621"/>
      <c r="H29" s="621"/>
      <c r="I29" s="621"/>
      <c r="J29" s="621"/>
      <c r="K29" s="621"/>
      <c r="L29" s="621"/>
      <c r="M29" s="621"/>
      <c r="N29" s="621"/>
      <c r="O29" s="621"/>
      <c r="P29" s="621"/>
      <c r="Q29" s="622"/>
      <c r="R29" s="623">
        <v>168416</v>
      </c>
      <c r="S29" s="624"/>
      <c r="T29" s="624"/>
      <c r="U29" s="624"/>
      <c r="V29" s="624"/>
      <c r="W29" s="624"/>
      <c r="X29" s="624"/>
      <c r="Y29" s="625"/>
      <c r="Z29" s="626">
        <v>0.3</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293</v>
      </c>
      <c r="CE29" s="660"/>
      <c r="CF29" s="620" t="s">
        <v>66</v>
      </c>
      <c r="CG29" s="621"/>
      <c r="CH29" s="621"/>
      <c r="CI29" s="621"/>
      <c r="CJ29" s="621"/>
      <c r="CK29" s="621"/>
      <c r="CL29" s="621"/>
      <c r="CM29" s="621"/>
      <c r="CN29" s="621"/>
      <c r="CO29" s="621"/>
      <c r="CP29" s="621"/>
      <c r="CQ29" s="622"/>
      <c r="CR29" s="623">
        <v>4690327</v>
      </c>
      <c r="CS29" s="656"/>
      <c r="CT29" s="656"/>
      <c r="CU29" s="656"/>
      <c r="CV29" s="656"/>
      <c r="CW29" s="656"/>
      <c r="CX29" s="656"/>
      <c r="CY29" s="657"/>
      <c r="CZ29" s="628">
        <v>10.1</v>
      </c>
      <c r="DA29" s="654"/>
      <c r="DB29" s="654"/>
      <c r="DC29" s="658"/>
      <c r="DD29" s="632">
        <v>4681819</v>
      </c>
      <c r="DE29" s="656"/>
      <c r="DF29" s="656"/>
      <c r="DG29" s="656"/>
      <c r="DH29" s="656"/>
      <c r="DI29" s="656"/>
      <c r="DJ29" s="656"/>
      <c r="DK29" s="657"/>
      <c r="DL29" s="632">
        <v>4534091</v>
      </c>
      <c r="DM29" s="656"/>
      <c r="DN29" s="656"/>
      <c r="DO29" s="656"/>
      <c r="DP29" s="656"/>
      <c r="DQ29" s="656"/>
      <c r="DR29" s="656"/>
      <c r="DS29" s="656"/>
      <c r="DT29" s="656"/>
      <c r="DU29" s="656"/>
      <c r="DV29" s="657"/>
      <c r="DW29" s="628">
        <v>18.2</v>
      </c>
      <c r="DX29" s="654"/>
      <c r="DY29" s="654"/>
      <c r="DZ29" s="654"/>
      <c r="EA29" s="654"/>
      <c r="EB29" s="654"/>
      <c r="EC29" s="655"/>
    </row>
    <row r="30" spans="2:133" ht="11.25" customHeight="1" x14ac:dyDescent="0.15">
      <c r="B30" s="620" t="s">
        <v>294</v>
      </c>
      <c r="C30" s="621"/>
      <c r="D30" s="621"/>
      <c r="E30" s="621"/>
      <c r="F30" s="621"/>
      <c r="G30" s="621"/>
      <c r="H30" s="621"/>
      <c r="I30" s="621"/>
      <c r="J30" s="621"/>
      <c r="K30" s="621"/>
      <c r="L30" s="621"/>
      <c r="M30" s="621"/>
      <c r="N30" s="621"/>
      <c r="O30" s="621"/>
      <c r="P30" s="621"/>
      <c r="Q30" s="622"/>
      <c r="R30" s="623">
        <v>9313883</v>
      </c>
      <c r="S30" s="624"/>
      <c r="T30" s="624"/>
      <c r="U30" s="624"/>
      <c r="V30" s="624"/>
      <c r="W30" s="624"/>
      <c r="X30" s="624"/>
      <c r="Y30" s="625"/>
      <c r="Z30" s="626">
        <v>19.3</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65"/>
      <c r="BI30" s="665"/>
      <c r="BJ30" s="665"/>
      <c r="BK30" s="665"/>
      <c r="BL30" s="665"/>
      <c r="BM30" s="665"/>
      <c r="BN30" s="665"/>
      <c r="BO30" s="665"/>
      <c r="BP30" s="665"/>
      <c r="BQ30" s="666"/>
      <c r="BR30" s="605" t="s">
        <v>296</v>
      </c>
      <c r="BS30" s="665"/>
      <c r="BT30" s="665"/>
      <c r="BU30" s="665"/>
      <c r="BV30" s="665"/>
      <c r="BW30" s="665"/>
      <c r="BX30" s="665"/>
      <c r="BY30" s="665"/>
      <c r="BZ30" s="665"/>
      <c r="CA30" s="665"/>
      <c r="CB30" s="666"/>
      <c r="CD30" s="661"/>
      <c r="CE30" s="662"/>
      <c r="CF30" s="620" t="s">
        <v>297</v>
      </c>
      <c r="CG30" s="621"/>
      <c r="CH30" s="621"/>
      <c r="CI30" s="621"/>
      <c r="CJ30" s="621"/>
      <c r="CK30" s="621"/>
      <c r="CL30" s="621"/>
      <c r="CM30" s="621"/>
      <c r="CN30" s="621"/>
      <c r="CO30" s="621"/>
      <c r="CP30" s="621"/>
      <c r="CQ30" s="622"/>
      <c r="CR30" s="623">
        <v>4589388</v>
      </c>
      <c r="CS30" s="624"/>
      <c r="CT30" s="624"/>
      <c r="CU30" s="624"/>
      <c r="CV30" s="624"/>
      <c r="CW30" s="624"/>
      <c r="CX30" s="624"/>
      <c r="CY30" s="625"/>
      <c r="CZ30" s="628">
        <v>9.9</v>
      </c>
      <c r="DA30" s="654"/>
      <c r="DB30" s="654"/>
      <c r="DC30" s="658"/>
      <c r="DD30" s="632">
        <v>4580880</v>
      </c>
      <c r="DE30" s="624"/>
      <c r="DF30" s="624"/>
      <c r="DG30" s="624"/>
      <c r="DH30" s="624"/>
      <c r="DI30" s="624"/>
      <c r="DJ30" s="624"/>
      <c r="DK30" s="625"/>
      <c r="DL30" s="632">
        <v>4433152</v>
      </c>
      <c r="DM30" s="624"/>
      <c r="DN30" s="624"/>
      <c r="DO30" s="624"/>
      <c r="DP30" s="624"/>
      <c r="DQ30" s="624"/>
      <c r="DR30" s="624"/>
      <c r="DS30" s="624"/>
      <c r="DT30" s="624"/>
      <c r="DU30" s="624"/>
      <c r="DV30" s="625"/>
      <c r="DW30" s="628">
        <v>17.8</v>
      </c>
      <c r="DX30" s="654"/>
      <c r="DY30" s="654"/>
      <c r="DZ30" s="654"/>
      <c r="EA30" s="654"/>
      <c r="EB30" s="654"/>
      <c r="EC30" s="655"/>
    </row>
    <row r="31" spans="2:133" ht="11.25" customHeight="1" x14ac:dyDescent="0.15">
      <c r="B31" s="636" t="s">
        <v>298</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299</v>
      </c>
      <c r="AQ31" s="670"/>
      <c r="AR31" s="670"/>
      <c r="AS31" s="670"/>
      <c r="AT31" s="675" t="s">
        <v>300</v>
      </c>
      <c r="AU31" s="218"/>
      <c r="AV31" s="218"/>
      <c r="AW31" s="218"/>
      <c r="AX31" s="609" t="s">
        <v>178</v>
      </c>
      <c r="AY31" s="610"/>
      <c r="AZ31" s="610"/>
      <c r="BA31" s="610"/>
      <c r="BB31" s="610"/>
      <c r="BC31" s="610"/>
      <c r="BD31" s="610"/>
      <c r="BE31" s="610"/>
      <c r="BF31" s="611"/>
      <c r="BG31" s="679">
        <v>99</v>
      </c>
      <c r="BH31" s="667"/>
      <c r="BI31" s="667"/>
      <c r="BJ31" s="667"/>
      <c r="BK31" s="667"/>
      <c r="BL31" s="667"/>
      <c r="BM31" s="618">
        <v>97.7</v>
      </c>
      <c r="BN31" s="667"/>
      <c r="BO31" s="667"/>
      <c r="BP31" s="667"/>
      <c r="BQ31" s="668"/>
      <c r="BR31" s="679">
        <v>99.1</v>
      </c>
      <c r="BS31" s="667"/>
      <c r="BT31" s="667"/>
      <c r="BU31" s="667"/>
      <c r="BV31" s="667"/>
      <c r="BW31" s="667"/>
      <c r="BX31" s="618">
        <v>97.5</v>
      </c>
      <c r="BY31" s="667"/>
      <c r="BZ31" s="667"/>
      <c r="CA31" s="667"/>
      <c r="CB31" s="668"/>
      <c r="CD31" s="661"/>
      <c r="CE31" s="662"/>
      <c r="CF31" s="620" t="s">
        <v>301</v>
      </c>
      <c r="CG31" s="621"/>
      <c r="CH31" s="621"/>
      <c r="CI31" s="621"/>
      <c r="CJ31" s="621"/>
      <c r="CK31" s="621"/>
      <c r="CL31" s="621"/>
      <c r="CM31" s="621"/>
      <c r="CN31" s="621"/>
      <c r="CO31" s="621"/>
      <c r="CP31" s="621"/>
      <c r="CQ31" s="622"/>
      <c r="CR31" s="623">
        <v>100939</v>
      </c>
      <c r="CS31" s="656"/>
      <c r="CT31" s="656"/>
      <c r="CU31" s="656"/>
      <c r="CV31" s="656"/>
      <c r="CW31" s="656"/>
      <c r="CX31" s="656"/>
      <c r="CY31" s="657"/>
      <c r="CZ31" s="628">
        <v>0.2</v>
      </c>
      <c r="DA31" s="654"/>
      <c r="DB31" s="654"/>
      <c r="DC31" s="658"/>
      <c r="DD31" s="632">
        <v>100939</v>
      </c>
      <c r="DE31" s="656"/>
      <c r="DF31" s="656"/>
      <c r="DG31" s="656"/>
      <c r="DH31" s="656"/>
      <c r="DI31" s="656"/>
      <c r="DJ31" s="656"/>
      <c r="DK31" s="657"/>
      <c r="DL31" s="632">
        <v>100939</v>
      </c>
      <c r="DM31" s="656"/>
      <c r="DN31" s="656"/>
      <c r="DO31" s="656"/>
      <c r="DP31" s="656"/>
      <c r="DQ31" s="656"/>
      <c r="DR31" s="656"/>
      <c r="DS31" s="656"/>
      <c r="DT31" s="656"/>
      <c r="DU31" s="656"/>
      <c r="DV31" s="657"/>
      <c r="DW31" s="628">
        <v>0.4</v>
      </c>
      <c r="DX31" s="654"/>
      <c r="DY31" s="654"/>
      <c r="DZ31" s="654"/>
      <c r="EA31" s="654"/>
      <c r="EB31" s="654"/>
      <c r="EC31" s="655"/>
    </row>
    <row r="32" spans="2:133" ht="11.25" customHeight="1" x14ac:dyDescent="0.15">
      <c r="B32" s="620" t="s">
        <v>302</v>
      </c>
      <c r="C32" s="621"/>
      <c r="D32" s="621"/>
      <c r="E32" s="621"/>
      <c r="F32" s="621"/>
      <c r="G32" s="621"/>
      <c r="H32" s="621"/>
      <c r="I32" s="621"/>
      <c r="J32" s="621"/>
      <c r="K32" s="621"/>
      <c r="L32" s="621"/>
      <c r="M32" s="621"/>
      <c r="N32" s="621"/>
      <c r="O32" s="621"/>
      <c r="P32" s="621"/>
      <c r="Q32" s="622"/>
      <c r="R32" s="623">
        <v>3930299</v>
      </c>
      <c r="S32" s="624"/>
      <c r="T32" s="624"/>
      <c r="U32" s="624"/>
      <c r="V32" s="624"/>
      <c r="W32" s="624"/>
      <c r="X32" s="624"/>
      <c r="Y32" s="625"/>
      <c r="Z32" s="626">
        <v>8.1999999999999993</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303</v>
      </c>
      <c r="AX32" s="620" t="s">
        <v>304</v>
      </c>
      <c r="AY32" s="621"/>
      <c r="AZ32" s="621"/>
      <c r="BA32" s="621"/>
      <c r="BB32" s="621"/>
      <c r="BC32" s="621"/>
      <c r="BD32" s="621"/>
      <c r="BE32" s="621"/>
      <c r="BF32" s="622"/>
      <c r="BG32" s="680">
        <v>98.9</v>
      </c>
      <c r="BH32" s="656"/>
      <c r="BI32" s="656"/>
      <c r="BJ32" s="656"/>
      <c r="BK32" s="656"/>
      <c r="BL32" s="656"/>
      <c r="BM32" s="629">
        <v>97.6</v>
      </c>
      <c r="BN32" s="656"/>
      <c r="BO32" s="656"/>
      <c r="BP32" s="656"/>
      <c r="BQ32" s="678"/>
      <c r="BR32" s="680">
        <v>99.1</v>
      </c>
      <c r="BS32" s="656"/>
      <c r="BT32" s="656"/>
      <c r="BU32" s="656"/>
      <c r="BV32" s="656"/>
      <c r="BW32" s="656"/>
      <c r="BX32" s="629">
        <v>97.4</v>
      </c>
      <c r="BY32" s="656"/>
      <c r="BZ32" s="656"/>
      <c r="CA32" s="656"/>
      <c r="CB32" s="678"/>
      <c r="CD32" s="663"/>
      <c r="CE32" s="664"/>
      <c r="CF32" s="620" t="s">
        <v>305</v>
      </c>
      <c r="CG32" s="621"/>
      <c r="CH32" s="621"/>
      <c r="CI32" s="621"/>
      <c r="CJ32" s="621"/>
      <c r="CK32" s="621"/>
      <c r="CL32" s="621"/>
      <c r="CM32" s="621"/>
      <c r="CN32" s="621"/>
      <c r="CO32" s="621"/>
      <c r="CP32" s="621"/>
      <c r="CQ32" s="622"/>
      <c r="CR32" s="623">
        <v>1</v>
      </c>
      <c r="CS32" s="624"/>
      <c r="CT32" s="624"/>
      <c r="CU32" s="624"/>
      <c r="CV32" s="624"/>
      <c r="CW32" s="624"/>
      <c r="CX32" s="624"/>
      <c r="CY32" s="625"/>
      <c r="CZ32" s="628">
        <v>0</v>
      </c>
      <c r="DA32" s="654"/>
      <c r="DB32" s="654"/>
      <c r="DC32" s="658"/>
      <c r="DD32" s="632">
        <v>1</v>
      </c>
      <c r="DE32" s="624"/>
      <c r="DF32" s="624"/>
      <c r="DG32" s="624"/>
      <c r="DH32" s="624"/>
      <c r="DI32" s="624"/>
      <c r="DJ32" s="624"/>
      <c r="DK32" s="625"/>
      <c r="DL32" s="632">
        <v>1</v>
      </c>
      <c r="DM32" s="624"/>
      <c r="DN32" s="624"/>
      <c r="DO32" s="624"/>
      <c r="DP32" s="624"/>
      <c r="DQ32" s="624"/>
      <c r="DR32" s="624"/>
      <c r="DS32" s="624"/>
      <c r="DT32" s="624"/>
      <c r="DU32" s="624"/>
      <c r="DV32" s="625"/>
      <c r="DW32" s="628">
        <v>0</v>
      </c>
      <c r="DX32" s="654"/>
      <c r="DY32" s="654"/>
      <c r="DZ32" s="654"/>
      <c r="EA32" s="654"/>
      <c r="EB32" s="654"/>
      <c r="EC32" s="655"/>
    </row>
    <row r="33" spans="2:133" ht="11.25" customHeight="1" x14ac:dyDescent="0.15">
      <c r="B33" s="620" t="s">
        <v>306</v>
      </c>
      <c r="C33" s="621"/>
      <c r="D33" s="621"/>
      <c r="E33" s="621"/>
      <c r="F33" s="621"/>
      <c r="G33" s="621"/>
      <c r="H33" s="621"/>
      <c r="I33" s="621"/>
      <c r="J33" s="621"/>
      <c r="K33" s="621"/>
      <c r="L33" s="621"/>
      <c r="M33" s="621"/>
      <c r="N33" s="621"/>
      <c r="O33" s="621"/>
      <c r="P33" s="621"/>
      <c r="Q33" s="622"/>
      <c r="R33" s="623">
        <v>71313</v>
      </c>
      <c r="S33" s="624"/>
      <c r="T33" s="624"/>
      <c r="U33" s="624"/>
      <c r="V33" s="624"/>
      <c r="W33" s="624"/>
      <c r="X33" s="624"/>
      <c r="Y33" s="625"/>
      <c r="Z33" s="626">
        <v>0.1</v>
      </c>
      <c r="AA33" s="626"/>
      <c r="AB33" s="626"/>
      <c r="AC33" s="626"/>
      <c r="AD33" s="627">
        <v>6942</v>
      </c>
      <c r="AE33" s="627"/>
      <c r="AF33" s="627"/>
      <c r="AG33" s="627"/>
      <c r="AH33" s="627"/>
      <c r="AI33" s="627"/>
      <c r="AJ33" s="627"/>
      <c r="AK33" s="627"/>
      <c r="AL33" s="628">
        <v>0</v>
      </c>
      <c r="AM33" s="629"/>
      <c r="AN33" s="629"/>
      <c r="AO33" s="630"/>
      <c r="AP33" s="673"/>
      <c r="AQ33" s="674"/>
      <c r="AR33" s="674"/>
      <c r="AS33" s="674"/>
      <c r="AT33" s="677"/>
      <c r="AU33" s="219"/>
      <c r="AV33" s="219"/>
      <c r="AW33" s="219"/>
      <c r="AX33" s="644" t="s">
        <v>307</v>
      </c>
      <c r="AY33" s="645"/>
      <c r="AZ33" s="645"/>
      <c r="BA33" s="645"/>
      <c r="BB33" s="645"/>
      <c r="BC33" s="645"/>
      <c r="BD33" s="645"/>
      <c r="BE33" s="645"/>
      <c r="BF33" s="646"/>
      <c r="BG33" s="681">
        <v>99.1</v>
      </c>
      <c r="BH33" s="682"/>
      <c r="BI33" s="682"/>
      <c r="BJ33" s="682"/>
      <c r="BK33" s="682"/>
      <c r="BL33" s="682"/>
      <c r="BM33" s="683">
        <v>97.5</v>
      </c>
      <c r="BN33" s="682"/>
      <c r="BO33" s="682"/>
      <c r="BP33" s="682"/>
      <c r="BQ33" s="684"/>
      <c r="BR33" s="681">
        <v>99.1</v>
      </c>
      <c r="BS33" s="682"/>
      <c r="BT33" s="682"/>
      <c r="BU33" s="682"/>
      <c r="BV33" s="682"/>
      <c r="BW33" s="682"/>
      <c r="BX33" s="683">
        <v>97.3</v>
      </c>
      <c r="BY33" s="682"/>
      <c r="BZ33" s="682"/>
      <c r="CA33" s="682"/>
      <c r="CB33" s="684"/>
      <c r="CD33" s="620" t="s">
        <v>308</v>
      </c>
      <c r="CE33" s="621"/>
      <c r="CF33" s="621"/>
      <c r="CG33" s="621"/>
      <c r="CH33" s="621"/>
      <c r="CI33" s="621"/>
      <c r="CJ33" s="621"/>
      <c r="CK33" s="621"/>
      <c r="CL33" s="621"/>
      <c r="CM33" s="621"/>
      <c r="CN33" s="621"/>
      <c r="CO33" s="621"/>
      <c r="CP33" s="621"/>
      <c r="CQ33" s="622"/>
      <c r="CR33" s="623">
        <v>16526219</v>
      </c>
      <c r="CS33" s="656"/>
      <c r="CT33" s="656"/>
      <c r="CU33" s="656"/>
      <c r="CV33" s="656"/>
      <c r="CW33" s="656"/>
      <c r="CX33" s="656"/>
      <c r="CY33" s="657"/>
      <c r="CZ33" s="628">
        <v>35.700000000000003</v>
      </c>
      <c r="DA33" s="654"/>
      <c r="DB33" s="654"/>
      <c r="DC33" s="658"/>
      <c r="DD33" s="632">
        <v>12439437</v>
      </c>
      <c r="DE33" s="656"/>
      <c r="DF33" s="656"/>
      <c r="DG33" s="656"/>
      <c r="DH33" s="656"/>
      <c r="DI33" s="656"/>
      <c r="DJ33" s="656"/>
      <c r="DK33" s="657"/>
      <c r="DL33" s="632">
        <v>9250194</v>
      </c>
      <c r="DM33" s="656"/>
      <c r="DN33" s="656"/>
      <c r="DO33" s="656"/>
      <c r="DP33" s="656"/>
      <c r="DQ33" s="656"/>
      <c r="DR33" s="656"/>
      <c r="DS33" s="656"/>
      <c r="DT33" s="656"/>
      <c r="DU33" s="656"/>
      <c r="DV33" s="657"/>
      <c r="DW33" s="628">
        <v>37.1</v>
      </c>
      <c r="DX33" s="654"/>
      <c r="DY33" s="654"/>
      <c r="DZ33" s="654"/>
      <c r="EA33" s="654"/>
      <c r="EB33" s="654"/>
      <c r="EC33" s="655"/>
    </row>
    <row r="34" spans="2:133" ht="11.25" customHeight="1" x14ac:dyDescent="0.15">
      <c r="B34" s="620" t="s">
        <v>309</v>
      </c>
      <c r="C34" s="621"/>
      <c r="D34" s="621"/>
      <c r="E34" s="621"/>
      <c r="F34" s="621"/>
      <c r="G34" s="621"/>
      <c r="H34" s="621"/>
      <c r="I34" s="621"/>
      <c r="J34" s="621"/>
      <c r="K34" s="621"/>
      <c r="L34" s="621"/>
      <c r="M34" s="621"/>
      <c r="N34" s="621"/>
      <c r="O34" s="621"/>
      <c r="P34" s="621"/>
      <c r="Q34" s="622"/>
      <c r="R34" s="623">
        <v>263284</v>
      </c>
      <c r="S34" s="624"/>
      <c r="T34" s="624"/>
      <c r="U34" s="624"/>
      <c r="V34" s="624"/>
      <c r="W34" s="624"/>
      <c r="X34" s="624"/>
      <c r="Y34" s="625"/>
      <c r="Z34" s="626">
        <v>0.5</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6632078</v>
      </c>
      <c r="CS34" s="624"/>
      <c r="CT34" s="624"/>
      <c r="CU34" s="624"/>
      <c r="CV34" s="624"/>
      <c r="CW34" s="624"/>
      <c r="CX34" s="624"/>
      <c r="CY34" s="625"/>
      <c r="CZ34" s="628">
        <v>14.3</v>
      </c>
      <c r="DA34" s="654"/>
      <c r="DB34" s="654"/>
      <c r="DC34" s="658"/>
      <c r="DD34" s="632">
        <v>4759611</v>
      </c>
      <c r="DE34" s="624"/>
      <c r="DF34" s="624"/>
      <c r="DG34" s="624"/>
      <c r="DH34" s="624"/>
      <c r="DI34" s="624"/>
      <c r="DJ34" s="624"/>
      <c r="DK34" s="625"/>
      <c r="DL34" s="632">
        <v>4238196</v>
      </c>
      <c r="DM34" s="624"/>
      <c r="DN34" s="624"/>
      <c r="DO34" s="624"/>
      <c r="DP34" s="624"/>
      <c r="DQ34" s="624"/>
      <c r="DR34" s="624"/>
      <c r="DS34" s="624"/>
      <c r="DT34" s="624"/>
      <c r="DU34" s="624"/>
      <c r="DV34" s="625"/>
      <c r="DW34" s="628">
        <v>17</v>
      </c>
      <c r="DX34" s="654"/>
      <c r="DY34" s="654"/>
      <c r="DZ34" s="654"/>
      <c r="EA34" s="654"/>
      <c r="EB34" s="654"/>
      <c r="EC34" s="655"/>
    </row>
    <row r="35" spans="2:133" ht="11.25" customHeight="1" x14ac:dyDescent="0.15">
      <c r="B35" s="620" t="s">
        <v>311</v>
      </c>
      <c r="C35" s="621"/>
      <c r="D35" s="621"/>
      <c r="E35" s="621"/>
      <c r="F35" s="621"/>
      <c r="G35" s="621"/>
      <c r="H35" s="621"/>
      <c r="I35" s="621"/>
      <c r="J35" s="621"/>
      <c r="K35" s="621"/>
      <c r="L35" s="621"/>
      <c r="M35" s="621"/>
      <c r="N35" s="621"/>
      <c r="O35" s="621"/>
      <c r="P35" s="621"/>
      <c r="Q35" s="622"/>
      <c r="R35" s="623">
        <v>2412415</v>
      </c>
      <c r="S35" s="624"/>
      <c r="T35" s="624"/>
      <c r="U35" s="624"/>
      <c r="V35" s="624"/>
      <c r="W35" s="624"/>
      <c r="X35" s="624"/>
      <c r="Y35" s="625"/>
      <c r="Z35" s="626">
        <v>5</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310102</v>
      </c>
      <c r="CS35" s="656"/>
      <c r="CT35" s="656"/>
      <c r="CU35" s="656"/>
      <c r="CV35" s="656"/>
      <c r="CW35" s="656"/>
      <c r="CX35" s="656"/>
      <c r="CY35" s="657"/>
      <c r="CZ35" s="628">
        <v>0.7</v>
      </c>
      <c r="DA35" s="654"/>
      <c r="DB35" s="654"/>
      <c r="DC35" s="658"/>
      <c r="DD35" s="632">
        <v>254801</v>
      </c>
      <c r="DE35" s="656"/>
      <c r="DF35" s="656"/>
      <c r="DG35" s="656"/>
      <c r="DH35" s="656"/>
      <c r="DI35" s="656"/>
      <c r="DJ35" s="656"/>
      <c r="DK35" s="657"/>
      <c r="DL35" s="632">
        <v>254801</v>
      </c>
      <c r="DM35" s="656"/>
      <c r="DN35" s="656"/>
      <c r="DO35" s="656"/>
      <c r="DP35" s="656"/>
      <c r="DQ35" s="656"/>
      <c r="DR35" s="656"/>
      <c r="DS35" s="656"/>
      <c r="DT35" s="656"/>
      <c r="DU35" s="656"/>
      <c r="DV35" s="657"/>
      <c r="DW35" s="628">
        <v>1</v>
      </c>
      <c r="DX35" s="654"/>
      <c r="DY35" s="654"/>
      <c r="DZ35" s="654"/>
      <c r="EA35" s="654"/>
      <c r="EB35" s="654"/>
      <c r="EC35" s="655"/>
    </row>
    <row r="36" spans="2:133" ht="11.25" customHeight="1" x14ac:dyDescent="0.15">
      <c r="B36" s="620" t="s">
        <v>315</v>
      </c>
      <c r="C36" s="621"/>
      <c r="D36" s="621"/>
      <c r="E36" s="621"/>
      <c r="F36" s="621"/>
      <c r="G36" s="621"/>
      <c r="H36" s="621"/>
      <c r="I36" s="621"/>
      <c r="J36" s="621"/>
      <c r="K36" s="621"/>
      <c r="L36" s="621"/>
      <c r="M36" s="621"/>
      <c r="N36" s="621"/>
      <c r="O36" s="621"/>
      <c r="P36" s="621"/>
      <c r="Q36" s="622"/>
      <c r="R36" s="623">
        <v>1052246</v>
      </c>
      <c r="S36" s="624"/>
      <c r="T36" s="624"/>
      <c r="U36" s="624"/>
      <c r="V36" s="624"/>
      <c r="W36" s="624"/>
      <c r="X36" s="624"/>
      <c r="Y36" s="625"/>
      <c r="Z36" s="626">
        <v>2.2000000000000002</v>
      </c>
      <c r="AA36" s="626"/>
      <c r="AB36" s="626"/>
      <c r="AC36" s="626"/>
      <c r="AD36" s="627" t="s">
        <v>122</v>
      </c>
      <c r="AE36" s="627"/>
      <c r="AF36" s="627"/>
      <c r="AG36" s="627"/>
      <c r="AH36" s="627"/>
      <c r="AI36" s="627"/>
      <c r="AJ36" s="627"/>
      <c r="AK36" s="627"/>
      <c r="AL36" s="628" t="s">
        <v>122</v>
      </c>
      <c r="AM36" s="629"/>
      <c r="AN36" s="629"/>
      <c r="AO36" s="630"/>
      <c r="AP36" s="222"/>
      <c r="AQ36" s="689" t="s">
        <v>316</v>
      </c>
      <c r="AR36" s="690"/>
      <c r="AS36" s="690"/>
      <c r="AT36" s="690"/>
      <c r="AU36" s="690"/>
      <c r="AV36" s="690"/>
      <c r="AW36" s="690"/>
      <c r="AX36" s="690"/>
      <c r="AY36" s="691"/>
      <c r="AZ36" s="612">
        <v>5419459</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52013</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4231320</v>
      </c>
      <c r="CS36" s="624"/>
      <c r="CT36" s="624"/>
      <c r="CU36" s="624"/>
      <c r="CV36" s="624"/>
      <c r="CW36" s="624"/>
      <c r="CX36" s="624"/>
      <c r="CY36" s="625"/>
      <c r="CZ36" s="628">
        <v>9.1</v>
      </c>
      <c r="DA36" s="654"/>
      <c r="DB36" s="654"/>
      <c r="DC36" s="658"/>
      <c r="DD36" s="632">
        <v>3179235</v>
      </c>
      <c r="DE36" s="624"/>
      <c r="DF36" s="624"/>
      <c r="DG36" s="624"/>
      <c r="DH36" s="624"/>
      <c r="DI36" s="624"/>
      <c r="DJ36" s="624"/>
      <c r="DK36" s="625"/>
      <c r="DL36" s="632">
        <v>1935681</v>
      </c>
      <c r="DM36" s="624"/>
      <c r="DN36" s="624"/>
      <c r="DO36" s="624"/>
      <c r="DP36" s="624"/>
      <c r="DQ36" s="624"/>
      <c r="DR36" s="624"/>
      <c r="DS36" s="624"/>
      <c r="DT36" s="624"/>
      <c r="DU36" s="624"/>
      <c r="DV36" s="625"/>
      <c r="DW36" s="628">
        <v>7.8</v>
      </c>
      <c r="DX36" s="654"/>
      <c r="DY36" s="654"/>
      <c r="DZ36" s="654"/>
      <c r="EA36" s="654"/>
      <c r="EB36" s="654"/>
      <c r="EC36" s="655"/>
    </row>
    <row r="37" spans="2:133" ht="11.25" customHeight="1" x14ac:dyDescent="0.15">
      <c r="B37" s="620" t="s">
        <v>319</v>
      </c>
      <c r="C37" s="621"/>
      <c r="D37" s="621"/>
      <c r="E37" s="621"/>
      <c r="F37" s="621"/>
      <c r="G37" s="621"/>
      <c r="H37" s="621"/>
      <c r="I37" s="621"/>
      <c r="J37" s="621"/>
      <c r="K37" s="621"/>
      <c r="L37" s="621"/>
      <c r="M37" s="621"/>
      <c r="N37" s="621"/>
      <c r="O37" s="621"/>
      <c r="P37" s="621"/>
      <c r="Q37" s="622"/>
      <c r="R37" s="623">
        <v>431725</v>
      </c>
      <c r="S37" s="624"/>
      <c r="T37" s="624"/>
      <c r="U37" s="624"/>
      <c r="V37" s="624"/>
      <c r="W37" s="624"/>
      <c r="X37" s="624"/>
      <c r="Y37" s="625"/>
      <c r="Z37" s="626">
        <v>0.9</v>
      </c>
      <c r="AA37" s="626"/>
      <c r="AB37" s="626"/>
      <c r="AC37" s="626"/>
      <c r="AD37" s="627">
        <v>19742</v>
      </c>
      <c r="AE37" s="627"/>
      <c r="AF37" s="627"/>
      <c r="AG37" s="627"/>
      <c r="AH37" s="627"/>
      <c r="AI37" s="627"/>
      <c r="AJ37" s="627"/>
      <c r="AK37" s="627"/>
      <c r="AL37" s="628">
        <v>0.1</v>
      </c>
      <c r="AM37" s="629"/>
      <c r="AN37" s="629"/>
      <c r="AO37" s="630"/>
      <c r="AQ37" s="686" t="s">
        <v>320</v>
      </c>
      <c r="AR37" s="687"/>
      <c r="AS37" s="687"/>
      <c r="AT37" s="687"/>
      <c r="AU37" s="687"/>
      <c r="AV37" s="687"/>
      <c r="AW37" s="687"/>
      <c r="AX37" s="687"/>
      <c r="AY37" s="688"/>
      <c r="AZ37" s="623">
        <v>1094957</v>
      </c>
      <c r="BA37" s="624"/>
      <c r="BB37" s="624"/>
      <c r="BC37" s="624"/>
      <c r="BD37" s="656"/>
      <c r="BE37" s="656"/>
      <c r="BF37" s="678"/>
      <c r="BG37" s="620" t="s">
        <v>321</v>
      </c>
      <c r="BH37" s="621"/>
      <c r="BI37" s="621"/>
      <c r="BJ37" s="621"/>
      <c r="BK37" s="621"/>
      <c r="BL37" s="621"/>
      <c r="BM37" s="621"/>
      <c r="BN37" s="621"/>
      <c r="BO37" s="621"/>
      <c r="BP37" s="621"/>
      <c r="BQ37" s="621"/>
      <c r="BR37" s="621"/>
      <c r="BS37" s="621"/>
      <c r="BT37" s="621"/>
      <c r="BU37" s="622"/>
      <c r="BV37" s="623">
        <v>-68982</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5821</v>
      </c>
      <c r="CS37" s="656"/>
      <c r="CT37" s="656"/>
      <c r="CU37" s="656"/>
      <c r="CV37" s="656"/>
      <c r="CW37" s="656"/>
      <c r="CX37" s="656"/>
      <c r="CY37" s="657"/>
      <c r="CZ37" s="628">
        <v>0</v>
      </c>
      <c r="DA37" s="654"/>
      <c r="DB37" s="654"/>
      <c r="DC37" s="658"/>
      <c r="DD37" s="632">
        <v>5821</v>
      </c>
      <c r="DE37" s="656"/>
      <c r="DF37" s="656"/>
      <c r="DG37" s="656"/>
      <c r="DH37" s="656"/>
      <c r="DI37" s="656"/>
      <c r="DJ37" s="656"/>
      <c r="DK37" s="657"/>
      <c r="DL37" s="632">
        <v>2737</v>
      </c>
      <c r="DM37" s="656"/>
      <c r="DN37" s="656"/>
      <c r="DO37" s="656"/>
      <c r="DP37" s="656"/>
      <c r="DQ37" s="656"/>
      <c r="DR37" s="656"/>
      <c r="DS37" s="656"/>
      <c r="DT37" s="656"/>
      <c r="DU37" s="656"/>
      <c r="DV37" s="657"/>
      <c r="DW37" s="628">
        <v>0</v>
      </c>
      <c r="DX37" s="654"/>
      <c r="DY37" s="654"/>
      <c r="DZ37" s="654"/>
      <c r="EA37" s="654"/>
      <c r="EB37" s="654"/>
      <c r="EC37" s="655"/>
    </row>
    <row r="38" spans="2:133" ht="11.25" customHeight="1" x14ac:dyDescent="0.15">
      <c r="B38" s="620" t="s">
        <v>323</v>
      </c>
      <c r="C38" s="621"/>
      <c r="D38" s="621"/>
      <c r="E38" s="621"/>
      <c r="F38" s="621"/>
      <c r="G38" s="621"/>
      <c r="H38" s="621"/>
      <c r="I38" s="621"/>
      <c r="J38" s="621"/>
      <c r="K38" s="621"/>
      <c r="L38" s="621"/>
      <c r="M38" s="621"/>
      <c r="N38" s="621"/>
      <c r="O38" s="621"/>
      <c r="P38" s="621"/>
      <c r="Q38" s="622"/>
      <c r="R38" s="623">
        <v>3237095</v>
      </c>
      <c r="S38" s="624"/>
      <c r="T38" s="624"/>
      <c r="U38" s="624"/>
      <c r="V38" s="624"/>
      <c r="W38" s="624"/>
      <c r="X38" s="624"/>
      <c r="Y38" s="625"/>
      <c r="Z38" s="626">
        <v>6.7</v>
      </c>
      <c r="AA38" s="626"/>
      <c r="AB38" s="626"/>
      <c r="AC38" s="626"/>
      <c r="AD38" s="627" t="s">
        <v>122</v>
      </c>
      <c r="AE38" s="627"/>
      <c r="AF38" s="627"/>
      <c r="AG38" s="627"/>
      <c r="AH38" s="627"/>
      <c r="AI38" s="627"/>
      <c r="AJ38" s="627"/>
      <c r="AK38" s="627"/>
      <c r="AL38" s="628" t="s">
        <v>122</v>
      </c>
      <c r="AM38" s="629"/>
      <c r="AN38" s="629"/>
      <c r="AO38" s="630"/>
      <c r="AQ38" s="686" t="s">
        <v>324</v>
      </c>
      <c r="AR38" s="687"/>
      <c r="AS38" s="687"/>
      <c r="AT38" s="687"/>
      <c r="AU38" s="687"/>
      <c r="AV38" s="687"/>
      <c r="AW38" s="687"/>
      <c r="AX38" s="687"/>
      <c r="AY38" s="688"/>
      <c r="AZ38" s="623">
        <v>384781</v>
      </c>
      <c r="BA38" s="624"/>
      <c r="BB38" s="624"/>
      <c r="BC38" s="624"/>
      <c r="BD38" s="656"/>
      <c r="BE38" s="656"/>
      <c r="BF38" s="678"/>
      <c r="BG38" s="620" t="s">
        <v>325</v>
      </c>
      <c r="BH38" s="621"/>
      <c r="BI38" s="621"/>
      <c r="BJ38" s="621"/>
      <c r="BK38" s="621"/>
      <c r="BL38" s="621"/>
      <c r="BM38" s="621"/>
      <c r="BN38" s="621"/>
      <c r="BO38" s="621"/>
      <c r="BP38" s="621"/>
      <c r="BQ38" s="621"/>
      <c r="BR38" s="621"/>
      <c r="BS38" s="621"/>
      <c r="BT38" s="621"/>
      <c r="BU38" s="622"/>
      <c r="BV38" s="623">
        <v>9951</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3531793</v>
      </c>
      <c r="CS38" s="624"/>
      <c r="CT38" s="624"/>
      <c r="CU38" s="624"/>
      <c r="CV38" s="624"/>
      <c r="CW38" s="624"/>
      <c r="CX38" s="624"/>
      <c r="CY38" s="625"/>
      <c r="CZ38" s="628">
        <v>7.6</v>
      </c>
      <c r="DA38" s="654"/>
      <c r="DB38" s="654"/>
      <c r="DC38" s="658"/>
      <c r="DD38" s="632">
        <v>2826442</v>
      </c>
      <c r="DE38" s="624"/>
      <c r="DF38" s="624"/>
      <c r="DG38" s="624"/>
      <c r="DH38" s="624"/>
      <c r="DI38" s="624"/>
      <c r="DJ38" s="624"/>
      <c r="DK38" s="625"/>
      <c r="DL38" s="632">
        <v>2682979</v>
      </c>
      <c r="DM38" s="624"/>
      <c r="DN38" s="624"/>
      <c r="DO38" s="624"/>
      <c r="DP38" s="624"/>
      <c r="DQ38" s="624"/>
      <c r="DR38" s="624"/>
      <c r="DS38" s="624"/>
      <c r="DT38" s="624"/>
      <c r="DU38" s="624"/>
      <c r="DV38" s="625"/>
      <c r="DW38" s="628">
        <v>10.8</v>
      </c>
      <c r="DX38" s="654"/>
      <c r="DY38" s="654"/>
      <c r="DZ38" s="654"/>
      <c r="EA38" s="654"/>
      <c r="EB38" s="654"/>
      <c r="EC38" s="655"/>
    </row>
    <row r="39" spans="2:133" ht="11.25" customHeight="1" x14ac:dyDescent="0.15">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328</v>
      </c>
      <c r="AR39" s="687"/>
      <c r="AS39" s="687"/>
      <c r="AT39" s="687"/>
      <c r="AU39" s="687"/>
      <c r="AV39" s="687"/>
      <c r="AW39" s="687"/>
      <c r="AX39" s="687"/>
      <c r="AY39" s="688"/>
      <c r="AZ39" s="623">
        <v>362886</v>
      </c>
      <c r="BA39" s="624"/>
      <c r="BB39" s="624"/>
      <c r="BC39" s="624"/>
      <c r="BD39" s="656"/>
      <c r="BE39" s="656"/>
      <c r="BF39" s="678"/>
      <c r="BG39" s="620" t="s">
        <v>329</v>
      </c>
      <c r="BH39" s="621"/>
      <c r="BI39" s="621"/>
      <c r="BJ39" s="621"/>
      <c r="BK39" s="621"/>
      <c r="BL39" s="621"/>
      <c r="BM39" s="621"/>
      <c r="BN39" s="621"/>
      <c r="BO39" s="621"/>
      <c r="BP39" s="621"/>
      <c r="BQ39" s="621"/>
      <c r="BR39" s="621"/>
      <c r="BS39" s="621"/>
      <c r="BT39" s="621"/>
      <c r="BU39" s="622"/>
      <c r="BV39" s="623">
        <v>14572</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1380389</v>
      </c>
      <c r="CS39" s="656"/>
      <c r="CT39" s="656"/>
      <c r="CU39" s="656"/>
      <c r="CV39" s="656"/>
      <c r="CW39" s="656"/>
      <c r="CX39" s="656"/>
      <c r="CY39" s="657"/>
      <c r="CZ39" s="628">
        <v>3</v>
      </c>
      <c r="DA39" s="654"/>
      <c r="DB39" s="654"/>
      <c r="DC39" s="658"/>
      <c r="DD39" s="632">
        <v>1237904</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4"/>
      <c r="DY39" s="654"/>
      <c r="DZ39" s="654"/>
      <c r="EA39" s="654"/>
      <c r="EB39" s="654"/>
      <c r="EC39" s="655"/>
    </row>
    <row r="40" spans="2:133" ht="11.25" customHeight="1" x14ac:dyDescent="0.15">
      <c r="B40" s="620" t="s">
        <v>331</v>
      </c>
      <c r="C40" s="621"/>
      <c r="D40" s="621"/>
      <c r="E40" s="621"/>
      <c r="F40" s="621"/>
      <c r="G40" s="621"/>
      <c r="H40" s="621"/>
      <c r="I40" s="621"/>
      <c r="J40" s="621"/>
      <c r="K40" s="621"/>
      <c r="L40" s="621"/>
      <c r="M40" s="621"/>
      <c r="N40" s="621"/>
      <c r="O40" s="621"/>
      <c r="P40" s="621"/>
      <c r="Q40" s="622"/>
      <c r="R40" s="623">
        <v>161895</v>
      </c>
      <c r="S40" s="624"/>
      <c r="T40" s="624"/>
      <c r="U40" s="624"/>
      <c r="V40" s="624"/>
      <c r="W40" s="624"/>
      <c r="X40" s="624"/>
      <c r="Y40" s="625"/>
      <c r="Z40" s="626">
        <v>0.3</v>
      </c>
      <c r="AA40" s="626"/>
      <c r="AB40" s="626"/>
      <c r="AC40" s="626"/>
      <c r="AD40" s="627" t="s">
        <v>122</v>
      </c>
      <c r="AE40" s="627"/>
      <c r="AF40" s="627"/>
      <c r="AG40" s="627"/>
      <c r="AH40" s="627"/>
      <c r="AI40" s="627"/>
      <c r="AJ40" s="627"/>
      <c r="AK40" s="627"/>
      <c r="AL40" s="628" t="s">
        <v>122</v>
      </c>
      <c r="AM40" s="629"/>
      <c r="AN40" s="629"/>
      <c r="AO40" s="630"/>
      <c r="AQ40" s="686" t="s">
        <v>332</v>
      </c>
      <c r="AR40" s="687"/>
      <c r="AS40" s="687"/>
      <c r="AT40" s="687"/>
      <c r="AU40" s="687"/>
      <c r="AV40" s="687"/>
      <c r="AW40" s="687"/>
      <c r="AX40" s="687"/>
      <c r="AY40" s="688"/>
      <c r="AZ40" s="623">
        <v>45042</v>
      </c>
      <c r="BA40" s="624"/>
      <c r="BB40" s="624"/>
      <c r="BC40" s="624"/>
      <c r="BD40" s="656"/>
      <c r="BE40" s="656"/>
      <c r="BF40" s="678"/>
      <c r="BG40" s="671" t="s">
        <v>333</v>
      </c>
      <c r="BH40" s="672"/>
      <c r="BI40" s="672"/>
      <c r="BJ40" s="672"/>
      <c r="BK40" s="672"/>
      <c r="BL40" s="223"/>
      <c r="BM40" s="621" t="s">
        <v>334</v>
      </c>
      <c r="BN40" s="621"/>
      <c r="BO40" s="621"/>
      <c r="BP40" s="621"/>
      <c r="BQ40" s="621"/>
      <c r="BR40" s="621"/>
      <c r="BS40" s="621"/>
      <c r="BT40" s="621"/>
      <c r="BU40" s="622"/>
      <c r="BV40" s="623">
        <v>86</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440537</v>
      </c>
      <c r="CS40" s="624"/>
      <c r="CT40" s="624"/>
      <c r="CU40" s="624"/>
      <c r="CV40" s="624"/>
      <c r="CW40" s="624"/>
      <c r="CX40" s="624"/>
      <c r="CY40" s="625"/>
      <c r="CZ40" s="628">
        <v>1</v>
      </c>
      <c r="DA40" s="654"/>
      <c r="DB40" s="654"/>
      <c r="DC40" s="658"/>
      <c r="DD40" s="632">
        <v>181444</v>
      </c>
      <c r="DE40" s="624"/>
      <c r="DF40" s="624"/>
      <c r="DG40" s="624"/>
      <c r="DH40" s="624"/>
      <c r="DI40" s="624"/>
      <c r="DJ40" s="624"/>
      <c r="DK40" s="625"/>
      <c r="DL40" s="632">
        <v>138537</v>
      </c>
      <c r="DM40" s="624"/>
      <c r="DN40" s="624"/>
      <c r="DO40" s="624"/>
      <c r="DP40" s="624"/>
      <c r="DQ40" s="624"/>
      <c r="DR40" s="624"/>
      <c r="DS40" s="624"/>
      <c r="DT40" s="624"/>
      <c r="DU40" s="624"/>
      <c r="DV40" s="625"/>
      <c r="DW40" s="628">
        <v>0.6</v>
      </c>
      <c r="DX40" s="654"/>
      <c r="DY40" s="654"/>
      <c r="DZ40" s="654"/>
      <c r="EA40" s="654"/>
      <c r="EB40" s="654"/>
      <c r="EC40" s="655"/>
    </row>
    <row r="41" spans="2:133" ht="11.25" customHeight="1" x14ac:dyDescent="0.15">
      <c r="B41" s="644" t="s">
        <v>336</v>
      </c>
      <c r="C41" s="645"/>
      <c r="D41" s="645"/>
      <c r="E41" s="645"/>
      <c r="F41" s="645"/>
      <c r="G41" s="645"/>
      <c r="H41" s="645"/>
      <c r="I41" s="645"/>
      <c r="J41" s="645"/>
      <c r="K41" s="645"/>
      <c r="L41" s="645"/>
      <c r="M41" s="645"/>
      <c r="N41" s="645"/>
      <c r="O41" s="645"/>
      <c r="P41" s="645"/>
      <c r="Q41" s="646"/>
      <c r="R41" s="695">
        <v>48155680</v>
      </c>
      <c r="S41" s="696"/>
      <c r="T41" s="696"/>
      <c r="U41" s="696"/>
      <c r="V41" s="696"/>
      <c r="W41" s="696"/>
      <c r="X41" s="696"/>
      <c r="Y41" s="700"/>
      <c r="Z41" s="701">
        <v>100</v>
      </c>
      <c r="AA41" s="701"/>
      <c r="AB41" s="701"/>
      <c r="AC41" s="701"/>
      <c r="AD41" s="702">
        <v>24752384</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756188</v>
      </c>
      <c r="BA41" s="624"/>
      <c r="BB41" s="624"/>
      <c r="BC41" s="624"/>
      <c r="BD41" s="656"/>
      <c r="BE41" s="656"/>
      <c r="BF41" s="678"/>
      <c r="BG41" s="671"/>
      <c r="BH41" s="672"/>
      <c r="BI41" s="672"/>
      <c r="BJ41" s="672"/>
      <c r="BK41" s="672"/>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4"/>
      <c r="DB41" s="654"/>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332</v>
      </c>
      <c r="AR42" s="693"/>
      <c r="AS42" s="693"/>
      <c r="AT42" s="693"/>
      <c r="AU42" s="693"/>
      <c r="AV42" s="693"/>
      <c r="AW42" s="693"/>
      <c r="AX42" s="693"/>
      <c r="AY42" s="694"/>
      <c r="AZ42" s="695">
        <v>2775605</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458</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5296474</v>
      </c>
      <c r="CS42" s="656"/>
      <c r="CT42" s="656"/>
      <c r="CU42" s="656"/>
      <c r="CV42" s="656"/>
      <c r="CW42" s="656"/>
      <c r="CX42" s="656"/>
      <c r="CY42" s="657"/>
      <c r="CZ42" s="628">
        <v>11.5</v>
      </c>
      <c r="DA42" s="654"/>
      <c r="DB42" s="654"/>
      <c r="DC42" s="658"/>
      <c r="DD42" s="632">
        <v>1060067</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142259</v>
      </c>
      <c r="CS43" s="656"/>
      <c r="CT43" s="656"/>
      <c r="CU43" s="656"/>
      <c r="CV43" s="656"/>
      <c r="CW43" s="656"/>
      <c r="CX43" s="656"/>
      <c r="CY43" s="657"/>
      <c r="CZ43" s="628">
        <v>0.3</v>
      </c>
      <c r="DA43" s="654"/>
      <c r="DB43" s="654"/>
      <c r="DC43" s="658"/>
      <c r="DD43" s="632">
        <v>142259</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293</v>
      </c>
      <c r="CE44" s="660"/>
      <c r="CF44" s="620" t="s">
        <v>345</v>
      </c>
      <c r="CG44" s="621"/>
      <c r="CH44" s="621"/>
      <c r="CI44" s="621"/>
      <c r="CJ44" s="621"/>
      <c r="CK44" s="621"/>
      <c r="CL44" s="621"/>
      <c r="CM44" s="621"/>
      <c r="CN44" s="621"/>
      <c r="CO44" s="621"/>
      <c r="CP44" s="621"/>
      <c r="CQ44" s="622"/>
      <c r="CR44" s="623">
        <v>4037300</v>
      </c>
      <c r="CS44" s="624"/>
      <c r="CT44" s="624"/>
      <c r="CU44" s="624"/>
      <c r="CV44" s="624"/>
      <c r="CW44" s="624"/>
      <c r="CX44" s="624"/>
      <c r="CY44" s="625"/>
      <c r="CZ44" s="628">
        <v>8.6999999999999993</v>
      </c>
      <c r="DA44" s="629"/>
      <c r="DB44" s="629"/>
      <c r="DC44" s="635"/>
      <c r="DD44" s="632">
        <v>743862</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1648190</v>
      </c>
      <c r="CS45" s="656"/>
      <c r="CT45" s="656"/>
      <c r="CU45" s="656"/>
      <c r="CV45" s="656"/>
      <c r="CW45" s="656"/>
      <c r="CX45" s="656"/>
      <c r="CY45" s="657"/>
      <c r="CZ45" s="628">
        <v>3.6</v>
      </c>
      <c r="DA45" s="654"/>
      <c r="DB45" s="654"/>
      <c r="DC45" s="658"/>
      <c r="DD45" s="632">
        <v>142309</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348</v>
      </c>
      <c r="CG46" s="621"/>
      <c r="CH46" s="621"/>
      <c r="CI46" s="621"/>
      <c r="CJ46" s="621"/>
      <c r="CK46" s="621"/>
      <c r="CL46" s="621"/>
      <c r="CM46" s="621"/>
      <c r="CN46" s="621"/>
      <c r="CO46" s="621"/>
      <c r="CP46" s="621"/>
      <c r="CQ46" s="622"/>
      <c r="CR46" s="623">
        <v>2265704</v>
      </c>
      <c r="CS46" s="624"/>
      <c r="CT46" s="624"/>
      <c r="CU46" s="624"/>
      <c r="CV46" s="624"/>
      <c r="CW46" s="624"/>
      <c r="CX46" s="624"/>
      <c r="CY46" s="625"/>
      <c r="CZ46" s="628">
        <v>4.9000000000000004</v>
      </c>
      <c r="DA46" s="629"/>
      <c r="DB46" s="629"/>
      <c r="DC46" s="635"/>
      <c r="DD46" s="632">
        <v>586872</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349</v>
      </c>
      <c r="CG47" s="621"/>
      <c r="CH47" s="621"/>
      <c r="CI47" s="621"/>
      <c r="CJ47" s="621"/>
      <c r="CK47" s="621"/>
      <c r="CL47" s="621"/>
      <c r="CM47" s="621"/>
      <c r="CN47" s="621"/>
      <c r="CO47" s="621"/>
      <c r="CP47" s="621"/>
      <c r="CQ47" s="622"/>
      <c r="CR47" s="623">
        <v>1259174</v>
      </c>
      <c r="CS47" s="656"/>
      <c r="CT47" s="656"/>
      <c r="CU47" s="656"/>
      <c r="CV47" s="656"/>
      <c r="CW47" s="656"/>
      <c r="CX47" s="656"/>
      <c r="CY47" s="657"/>
      <c r="CZ47" s="628">
        <v>2.7</v>
      </c>
      <c r="DA47" s="654"/>
      <c r="DB47" s="654"/>
      <c r="DC47" s="658"/>
      <c r="DD47" s="632">
        <v>316205</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46251435</v>
      </c>
      <c r="CS49" s="682"/>
      <c r="CT49" s="682"/>
      <c r="CU49" s="682"/>
      <c r="CV49" s="682"/>
      <c r="CW49" s="682"/>
      <c r="CX49" s="682"/>
      <c r="CY49" s="711"/>
      <c r="CZ49" s="703">
        <v>100</v>
      </c>
      <c r="DA49" s="712"/>
      <c r="DB49" s="712"/>
      <c r="DC49" s="713"/>
      <c r="DD49" s="714">
        <v>29385302</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c7kVRWXuIh4gjFUhiGQMDUeng2I3PlQBbbswNyHFjqd6HeFbQs/LI/6WDWx7VBY2Hvr/nY1T8/dd5Qe2Hin41Q==" saltValue="xERJWzs/Afx6qczpo4Vma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22" zoomScaleNormal="100" zoomScaleSheetLayoutView="70" workbookViewId="0">
      <selection activeCell="AP40" sqref="AP40:AT40"/>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47939</v>
      </c>
      <c r="R7" s="753"/>
      <c r="S7" s="753"/>
      <c r="T7" s="753"/>
      <c r="U7" s="753"/>
      <c r="V7" s="753">
        <v>46039</v>
      </c>
      <c r="W7" s="753"/>
      <c r="X7" s="753"/>
      <c r="Y7" s="753"/>
      <c r="Z7" s="753"/>
      <c r="AA7" s="753">
        <v>1900</v>
      </c>
      <c r="AB7" s="753"/>
      <c r="AC7" s="753"/>
      <c r="AD7" s="753"/>
      <c r="AE7" s="754"/>
      <c r="AF7" s="755">
        <v>1284</v>
      </c>
      <c r="AG7" s="756"/>
      <c r="AH7" s="756"/>
      <c r="AI7" s="756"/>
      <c r="AJ7" s="757"/>
      <c r="AK7" s="758">
        <v>2412</v>
      </c>
      <c r="AL7" s="759"/>
      <c r="AM7" s="759"/>
      <c r="AN7" s="759"/>
      <c r="AO7" s="759"/>
      <c r="AP7" s="759">
        <v>36782</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575</v>
      </c>
      <c r="BT7" s="747"/>
      <c r="BU7" s="747"/>
      <c r="BV7" s="747"/>
      <c r="BW7" s="747"/>
      <c r="BX7" s="747"/>
      <c r="BY7" s="747"/>
      <c r="BZ7" s="747"/>
      <c r="CA7" s="747"/>
      <c r="CB7" s="747"/>
      <c r="CC7" s="747"/>
      <c r="CD7" s="747"/>
      <c r="CE7" s="747"/>
      <c r="CF7" s="747"/>
      <c r="CG7" s="762"/>
      <c r="CH7" s="743">
        <v>0</v>
      </c>
      <c r="CI7" s="744"/>
      <c r="CJ7" s="744"/>
      <c r="CK7" s="744"/>
      <c r="CL7" s="745"/>
      <c r="CM7" s="743">
        <v>82</v>
      </c>
      <c r="CN7" s="744"/>
      <c r="CO7" s="744"/>
      <c r="CP7" s="744"/>
      <c r="CQ7" s="745"/>
      <c r="CR7" s="743">
        <v>5</v>
      </c>
      <c r="CS7" s="744"/>
      <c r="CT7" s="744"/>
      <c r="CU7" s="744"/>
      <c r="CV7" s="745"/>
      <c r="CW7" s="743" t="s">
        <v>560</v>
      </c>
      <c r="CX7" s="744"/>
      <c r="CY7" s="744"/>
      <c r="CZ7" s="744"/>
      <c r="DA7" s="745"/>
      <c r="DB7" s="743">
        <v>270</v>
      </c>
      <c r="DC7" s="744"/>
      <c r="DD7" s="744"/>
      <c r="DE7" s="744"/>
      <c r="DF7" s="745"/>
      <c r="DG7" s="743">
        <v>345</v>
      </c>
      <c r="DH7" s="744"/>
      <c r="DI7" s="744"/>
      <c r="DJ7" s="744"/>
      <c r="DK7" s="745"/>
      <c r="DL7" s="743" t="s">
        <v>563</v>
      </c>
      <c r="DM7" s="744"/>
      <c r="DN7" s="744"/>
      <c r="DO7" s="744"/>
      <c r="DP7" s="745"/>
      <c r="DQ7" s="743">
        <v>198</v>
      </c>
      <c r="DR7" s="744"/>
      <c r="DS7" s="744"/>
      <c r="DT7" s="744"/>
      <c r="DU7" s="745"/>
      <c r="DV7" s="746"/>
      <c r="DW7" s="747"/>
      <c r="DX7" s="747"/>
      <c r="DY7" s="747"/>
      <c r="DZ7" s="748"/>
      <c r="EA7" s="234"/>
    </row>
    <row r="8" spans="1:131" s="235" customFormat="1" ht="26.25" customHeight="1" x14ac:dyDescent="0.15">
      <c r="A8" s="238">
        <v>2</v>
      </c>
      <c r="B8" s="780" t="s">
        <v>375</v>
      </c>
      <c r="C8" s="781"/>
      <c r="D8" s="781"/>
      <c r="E8" s="781"/>
      <c r="F8" s="781"/>
      <c r="G8" s="781"/>
      <c r="H8" s="781"/>
      <c r="I8" s="781"/>
      <c r="J8" s="781"/>
      <c r="K8" s="781"/>
      <c r="L8" s="781"/>
      <c r="M8" s="781"/>
      <c r="N8" s="781"/>
      <c r="O8" s="781"/>
      <c r="P8" s="782"/>
      <c r="Q8" s="783">
        <v>232</v>
      </c>
      <c r="R8" s="784"/>
      <c r="S8" s="784"/>
      <c r="T8" s="784"/>
      <c r="U8" s="784"/>
      <c r="V8" s="784">
        <v>228</v>
      </c>
      <c r="W8" s="784"/>
      <c r="X8" s="784"/>
      <c r="Y8" s="784"/>
      <c r="Z8" s="784"/>
      <c r="AA8" s="784">
        <v>4</v>
      </c>
      <c r="AB8" s="784"/>
      <c r="AC8" s="784"/>
      <c r="AD8" s="784"/>
      <c r="AE8" s="785"/>
      <c r="AF8" s="786">
        <v>4</v>
      </c>
      <c r="AG8" s="787"/>
      <c r="AH8" s="787"/>
      <c r="AI8" s="787"/>
      <c r="AJ8" s="788"/>
      <c r="AK8" s="769" t="s">
        <v>559</v>
      </c>
      <c r="AL8" s="770"/>
      <c r="AM8" s="770"/>
      <c r="AN8" s="770"/>
      <c r="AO8" s="770"/>
      <c r="AP8" s="770">
        <v>561</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576</v>
      </c>
      <c r="BT8" s="774"/>
      <c r="BU8" s="774"/>
      <c r="BV8" s="774"/>
      <c r="BW8" s="774"/>
      <c r="BX8" s="774"/>
      <c r="BY8" s="774"/>
      <c r="BZ8" s="774"/>
      <c r="CA8" s="774"/>
      <c r="CB8" s="774"/>
      <c r="CC8" s="774"/>
      <c r="CD8" s="774"/>
      <c r="CE8" s="774"/>
      <c r="CF8" s="774"/>
      <c r="CG8" s="775"/>
      <c r="CH8" s="776">
        <v>1</v>
      </c>
      <c r="CI8" s="777"/>
      <c r="CJ8" s="777"/>
      <c r="CK8" s="777"/>
      <c r="CL8" s="778"/>
      <c r="CM8" s="776">
        <v>41</v>
      </c>
      <c r="CN8" s="777"/>
      <c r="CO8" s="777"/>
      <c r="CP8" s="777"/>
      <c r="CQ8" s="778"/>
      <c r="CR8" s="776">
        <v>22</v>
      </c>
      <c r="CS8" s="777"/>
      <c r="CT8" s="777"/>
      <c r="CU8" s="777"/>
      <c r="CV8" s="778"/>
      <c r="CW8" s="776" t="s">
        <v>581</v>
      </c>
      <c r="CX8" s="777"/>
      <c r="CY8" s="777"/>
      <c r="CZ8" s="777"/>
      <c r="DA8" s="778"/>
      <c r="DB8" s="776" t="s">
        <v>582</v>
      </c>
      <c r="DC8" s="777"/>
      <c r="DD8" s="777"/>
      <c r="DE8" s="777"/>
      <c r="DF8" s="778"/>
      <c r="DG8" s="776" t="s">
        <v>583</v>
      </c>
      <c r="DH8" s="777"/>
      <c r="DI8" s="777"/>
      <c r="DJ8" s="777"/>
      <c r="DK8" s="778"/>
      <c r="DL8" s="776" t="s">
        <v>581</v>
      </c>
      <c r="DM8" s="777"/>
      <c r="DN8" s="777"/>
      <c r="DO8" s="777"/>
      <c r="DP8" s="778"/>
      <c r="DQ8" s="776" t="s">
        <v>581</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577</v>
      </c>
      <c r="BT9" s="774"/>
      <c r="BU9" s="774"/>
      <c r="BV9" s="774"/>
      <c r="BW9" s="774"/>
      <c r="BX9" s="774"/>
      <c r="BY9" s="774"/>
      <c r="BZ9" s="774"/>
      <c r="CA9" s="774"/>
      <c r="CB9" s="774"/>
      <c r="CC9" s="774"/>
      <c r="CD9" s="774"/>
      <c r="CE9" s="774"/>
      <c r="CF9" s="774"/>
      <c r="CG9" s="775"/>
      <c r="CH9" s="776">
        <v>0</v>
      </c>
      <c r="CI9" s="777"/>
      <c r="CJ9" s="777"/>
      <c r="CK9" s="777"/>
      <c r="CL9" s="778"/>
      <c r="CM9" s="776">
        <v>102</v>
      </c>
      <c r="CN9" s="777"/>
      <c r="CO9" s="777"/>
      <c r="CP9" s="777"/>
      <c r="CQ9" s="778"/>
      <c r="CR9" s="776">
        <v>14</v>
      </c>
      <c r="CS9" s="777"/>
      <c r="CT9" s="777"/>
      <c r="CU9" s="777"/>
      <c r="CV9" s="778"/>
      <c r="CW9" s="776" t="s">
        <v>584</v>
      </c>
      <c r="CX9" s="777"/>
      <c r="CY9" s="777"/>
      <c r="CZ9" s="777"/>
      <c r="DA9" s="778"/>
      <c r="DB9" s="776" t="s">
        <v>585</v>
      </c>
      <c r="DC9" s="777"/>
      <c r="DD9" s="777"/>
      <c r="DE9" s="777"/>
      <c r="DF9" s="778"/>
      <c r="DG9" s="776" t="s">
        <v>584</v>
      </c>
      <c r="DH9" s="777"/>
      <c r="DI9" s="777"/>
      <c r="DJ9" s="777"/>
      <c r="DK9" s="778"/>
      <c r="DL9" s="776" t="s">
        <v>584</v>
      </c>
      <c r="DM9" s="777"/>
      <c r="DN9" s="777"/>
      <c r="DO9" s="777"/>
      <c r="DP9" s="778"/>
      <c r="DQ9" s="776" t="s">
        <v>582</v>
      </c>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578</v>
      </c>
      <c r="BT10" s="774"/>
      <c r="BU10" s="774"/>
      <c r="BV10" s="774"/>
      <c r="BW10" s="774"/>
      <c r="BX10" s="774"/>
      <c r="BY10" s="774"/>
      <c r="BZ10" s="774"/>
      <c r="CA10" s="774"/>
      <c r="CB10" s="774"/>
      <c r="CC10" s="774"/>
      <c r="CD10" s="774"/>
      <c r="CE10" s="774"/>
      <c r="CF10" s="774"/>
      <c r="CG10" s="775"/>
      <c r="CH10" s="776">
        <v>1</v>
      </c>
      <c r="CI10" s="777"/>
      <c r="CJ10" s="777"/>
      <c r="CK10" s="777"/>
      <c r="CL10" s="778"/>
      <c r="CM10" s="776">
        <v>40</v>
      </c>
      <c r="CN10" s="777"/>
      <c r="CO10" s="777"/>
      <c r="CP10" s="777"/>
      <c r="CQ10" s="778"/>
      <c r="CR10" s="776">
        <v>1</v>
      </c>
      <c r="CS10" s="777"/>
      <c r="CT10" s="777"/>
      <c r="CU10" s="777"/>
      <c r="CV10" s="778"/>
      <c r="CW10" s="776" t="s">
        <v>586</v>
      </c>
      <c r="CX10" s="777"/>
      <c r="CY10" s="777"/>
      <c r="CZ10" s="777"/>
      <c r="DA10" s="778"/>
      <c r="DB10" s="776" t="s">
        <v>584</v>
      </c>
      <c r="DC10" s="777"/>
      <c r="DD10" s="777"/>
      <c r="DE10" s="777"/>
      <c r="DF10" s="778"/>
      <c r="DG10" s="776" t="s">
        <v>587</v>
      </c>
      <c r="DH10" s="777"/>
      <c r="DI10" s="777"/>
      <c r="DJ10" s="777"/>
      <c r="DK10" s="778"/>
      <c r="DL10" s="776" t="s">
        <v>588</v>
      </c>
      <c r="DM10" s="777"/>
      <c r="DN10" s="777"/>
      <c r="DO10" s="777"/>
      <c r="DP10" s="778"/>
      <c r="DQ10" s="776" t="s">
        <v>582</v>
      </c>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579</v>
      </c>
      <c r="BT11" s="774"/>
      <c r="BU11" s="774"/>
      <c r="BV11" s="774"/>
      <c r="BW11" s="774"/>
      <c r="BX11" s="774"/>
      <c r="BY11" s="774"/>
      <c r="BZ11" s="774"/>
      <c r="CA11" s="774"/>
      <c r="CB11" s="774"/>
      <c r="CC11" s="774"/>
      <c r="CD11" s="774"/>
      <c r="CE11" s="774"/>
      <c r="CF11" s="774"/>
      <c r="CG11" s="775"/>
      <c r="CH11" s="776">
        <v>2</v>
      </c>
      <c r="CI11" s="777"/>
      <c r="CJ11" s="777"/>
      <c r="CK11" s="777"/>
      <c r="CL11" s="778"/>
      <c r="CM11" s="776">
        <v>5</v>
      </c>
      <c r="CN11" s="777"/>
      <c r="CO11" s="777"/>
      <c r="CP11" s="777"/>
      <c r="CQ11" s="778"/>
      <c r="CR11" s="776">
        <v>5</v>
      </c>
      <c r="CS11" s="777"/>
      <c r="CT11" s="777"/>
      <c r="CU11" s="777"/>
      <c r="CV11" s="778"/>
      <c r="CW11" s="776" t="s">
        <v>589</v>
      </c>
      <c r="CX11" s="777"/>
      <c r="CY11" s="777"/>
      <c r="CZ11" s="777"/>
      <c r="DA11" s="778"/>
      <c r="DB11" s="776" t="s">
        <v>582</v>
      </c>
      <c r="DC11" s="777"/>
      <c r="DD11" s="777"/>
      <c r="DE11" s="777"/>
      <c r="DF11" s="778"/>
      <c r="DG11" s="776" t="s">
        <v>582</v>
      </c>
      <c r="DH11" s="777"/>
      <c r="DI11" s="777"/>
      <c r="DJ11" s="777"/>
      <c r="DK11" s="778"/>
      <c r="DL11" s="776" t="s">
        <v>589</v>
      </c>
      <c r="DM11" s="777"/>
      <c r="DN11" s="777"/>
      <c r="DO11" s="777"/>
      <c r="DP11" s="778"/>
      <c r="DQ11" s="776" t="s">
        <v>582</v>
      </c>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t="s">
        <v>580</v>
      </c>
      <c r="BT12" s="774"/>
      <c r="BU12" s="774"/>
      <c r="BV12" s="774"/>
      <c r="BW12" s="774"/>
      <c r="BX12" s="774"/>
      <c r="BY12" s="774"/>
      <c r="BZ12" s="774"/>
      <c r="CA12" s="774"/>
      <c r="CB12" s="774"/>
      <c r="CC12" s="774"/>
      <c r="CD12" s="774"/>
      <c r="CE12" s="774"/>
      <c r="CF12" s="774"/>
      <c r="CG12" s="775"/>
      <c r="CH12" s="776">
        <v>0</v>
      </c>
      <c r="CI12" s="777"/>
      <c r="CJ12" s="777"/>
      <c r="CK12" s="777"/>
      <c r="CL12" s="778"/>
      <c r="CM12" s="776">
        <v>3</v>
      </c>
      <c r="CN12" s="777"/>
      <c r="CO12" s="777"/>
      <c r="CP12" s="777"/>
      <c r="CQ12" s="778"/>
      <c r="CR12" s="776">
        <v>1</v>
      </c>
      <c r="CS12" s="777"/>
      <c r="CT12" s="777"/>
      <c r="CU12" s="777"/>
      <c r="CV12" s="778"/>
      <c r="CW12" s="776" t="s">
        <v>582</v>
      </c>
      <c r="CX12" s="777"/>
      <c r="CY12" s="777"/>
      <c r="CZ12" s="777"/>
      <c r="DA12" s="778"/>
      <c r="DB12" s="776" t="s">
        <v>582</v>
      </c>
      <c r="DC12" s="777"/>
      <c r="DD12" s="777"/>
      <c r="DE12" s="777"/>
      <c r="DF12" s="778"/>
      <c r="DG12" s="776" t="s">
        <v>590</v>
      </c>
      <c r="DH12" s="777"/>
      <c r="DI12" s="777"/>
      <c r="DJ12" s="777"/>
      <c r="DK12" s="778"/>
      <c r="DL12" s="776" t="s">
        <v>591</v>
      </c>
      <c r="DM12" s="777"/>
      <c r="DN12" s="777"/>
      <c r="DO12" s="777"/>
      <c r="DP12" s="778"/>
      <c r="DQ12" s="776" t="s">
        <v>591</v>
      </c>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v>48156</v>
      </c>
      <c r="R23" s="793"/>
      <c r="S23" s="793"/>
      <c r="T23" s="793"/>
      <c r="U23" s="793"/>
      <c r="V23" s="793">
        <v>46251</v>
      </c>
      <c r="W23" s="793"/>
      <c r="X23" s="793"/>
      <c r="Y23" s="793"/>
      <c r="Z23" s="793"/>
      <c r="AA23" s="793">
        <v>1904</v>
      </c>
      <c r="AB23" s="793"/>
      <c r="AC23" s="793"/>
      <c r="AD23" s="793"/>
      <c r="AE23" s="794"/>
      <c r="AF23" s="795">
        <v>1288</v>
      </c>
      <c r="AG23" s="793"/>
      <c r="AH23" s="793"/>
      <c r="AI23" s="793"/>
      <c r="AJ23" s="796"/>
      <c r="AK23" s="797"/>
      <c r="AL23" s="798"/>
      <c r="AM23" s="798"/>
      <c r="AN23" s="798"/>
      <c r="AO23" s="798"/>
      <c r="AP23" s="793">
        <v>3671</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2">
        <v>9075</v>
      </c>
      <c r="R28" s="823"/>
      <c r="S28" s="823"/>
      <c r="T28" s="823"/>
      <c r="U28" s="823"/>
      <c r="V28" s="823">
        <v>9023</v>
      </c>
      <c r="W28" s="823"/>
      <c r="X28" s="823"/>
      <c r="Y28" s="823"/>
      <c r="Z28" s="823"/>
      <c r="AA28" s="823">
        <v>52</v>
      </c>
      <c r="AB28" s="823"/>
      <c r="AC28" s="823"/>
      <c r="AD28" s="823"/>
      <c r="AE28" s="824"/>
      <c r="AF28" s="825">
        <v>52</v>
      </c>
      <c r="AG28" s="823"/>
      <c r="AH28" s="823"/>
      <c r="AI28" s="823"/>
      <c r="AJ28" s="826"/>
      <c r="AK28" s="827">
        <v>739</v>
      </c>
      <c r="AL28" s="828"/>
      <c r="AM28" s="828"/>
      <c r="AN28" s="828"/>
      <c r="AO28" s="828"/>
      <c r="AP28" s="828" t="s">
        <v>560</v>
      </c>
      <c r="AQ28" s="828"/>
      <c r="AR28" s="828"/>
      <c r="AS28" s="828"/>
      <c r="AT28" s="828"/>
      <c r="AU28" s="828" t="s">
        <v>560</v>
      </c>
      <c r="AV28" s="828"/>
      <c r="AW28" s="828"/>
      <c r="AX28" s="828"/>
      <c r="AY28" s="828"/>
      <c r="AZ28" s="829" t="s">
        <v>560</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161</v>
      </c>
      <c r="R29" s="784"/>
      <c r="S29" s="784"/>
      <c r="T29" s="784"/>
      <c r="U29" s="784"/>
      <c r="V29" s="784">
        <v>161</v>
      </c>
      <c r="W29" s="784"/>
      <c r="X29" s="784"/>
      <c r="Y29" s="784"/>
      <c r="Z29" s="784"/>
      <c r="AA29" s="784">
        <v>0</v>
      </c>
      <c r="AB29" s="784"/>
      <c r="AC29" s="784"/>
      <c r="AD29" s="784"/>
      <c r="AE29" s="785"/>
      <c r="AF29" s="786">
        <v>0</v>
      </c>
      <c r="AG29" s="787"/>
      <c r="AH29" s="787"/>
      <c r="AI29" s="787"/>
      <c r="AJ29" s="788"/>
      <c r="AK29" s="834">
        <v>42</v>
      </c>
      <c r="AL29" s="830"/>
      <c r="AM29" s="830"/>
      <c r="AN29" s="830"/>
      <c r="AO29" s="830"/>
      <c r="AP29" s="830">
        <v>29</v>
      </c>
      <c r="AQ29" s="830"/>
      <c r="AR29" s="830"/>
      <c r="AS29" s="830"/>
      <c r="AT29" s="830"/>
      <c r="AU29" s="830">
        <v>3</v>
      </c>
      <c r="AV29" s="830"/>
      <c r="AW29" s="830"/>
      <c r="AX29" s="830"/>
      <c r="AY29" s="830"/>
      <c r="AZ29" s="831" t="s">
        <v>560</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8433</v>
      </c>
      <c r="R30" s="784"/>
      <c r="S30" s="784"/>
      <c r="T30" s="784"/>
      <c r="U30" s="784"/>
      <c r="V30" s="784">
        <v>8285</v>
      </c>
      <c r="W30" s="784"/>
      <c r="X30" s="784"/>
      <c r="Y30" s="784"/>
      <c r="Z30" s="784"/>
      <c r="AA30" s="784">
        <v>148</v>
      </c>
      <c r="AB30" s="784"/>
      <c r="AC30" s="784"/>
      <c r="AD30" s="784"/>
      <c r="AE30" s="785"/>
      <c r="AF30" s="786">
        <v>148</v>
      </c>
      <c r="AG30" s="787"/>
      <c r="AH30" s="787"/>
      <c r="AI30" s="787"/>
      <c r="AJ30" s="788"/>
      <c r="AK30" s="834">
        <v>1340</v>
      </c>
      <c r="AL30" s="830"/>
      <c r="AM30" s="830"/>
      <c r="AN30" s="830"/>
      <c r="AO30" s="830"/>
      <c r="AP30" s="830" t="s">
        <v>561</v>
      </c>
      <c r="AQ30" s="830"/>
      <c r="AR30" s="830"/>
      <c r="AS30" s="830"/>
      <c r="AT30" s="830"/>
      <c r="AU30" s="830" t="s">
        <v>560</v>
      </c>
      <c r="AV30" s="830"/>
      <c r="AW30" s="830"/>
      <c r="AX30" s="830"/>
      <c r="AY30" s="830"/>
      <c r="AZ30" s="831" t="s">
        <v>560</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47</v>
      </c>
      <c r="R31" s="784"/>
      <c r="S31" s="784"/>
      <c r="T31" s="784"/>
      <c r="U31" s="784"/>
      <c r="V31" s="784">
        <v>45</v>
      </c>
      <c r="W31" s="784"/>
      <c r="X31" s="784"/>
      <c r="Y31" s="784"/>
      <c r="Z31" s="784"/>
      <c r="AA31" s="784">
        <v>2</v>
      </c>
      <c r="AB31" s="784"/>
      <c r="AC31" s="784"/>
      <c r="AD31" s="784"/>
      <c r="AE31" s="785"/>
      <c r="AF31" s="786">
        <v>2</v>
      </c>
      <c r="AG31" s="787"/>
      <c r="AH31" s="787"/>
      <c r="AI31" s="787"/>
      <c r="AJ31" s="788"/>
      <c r="AK31" s="834">
        <v>0</v>
      </c>
      <c r="AL31" s="830"/>
      <c r="AM31" s="830"/>
      <c r="AN31" s="830"/>
      <c r="AO31" s="830"/>
      <c r="AP31" s="830">
        <v>161</v>
      </c>
      <c r="AQ31" s="830"/>
      <c r="AR31" s="830"/>
      <c r="AS31" s="830"/>
      <c r="AT31" s="830"/>
      <c r="AU31" s="830" t="s">
        <v>562</v>
      </c>
      <c r="AV31" s="830"/>
      <c r="AW31" s="830"/>
      <c r="AX31" s="830"/>
      <c r="AY31" s="830"/>
      <c r="AZ31" s="831" t="s">
        <v>563</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393</v>
      </c>
      <c r="C32" s="781"/>
      <c r="D32" s="781"/>
      <c r="E32" s="781"/>
      <c r="F32" s="781"/>
      <c r="G32" s="781"/>
      <c r="H32" s="781"/>
      <c r="I32" s="781"/>
      <c r="J32" s="781"/>
      <c r="K32" s="781"/>
      <c r="L32" s="781"/>
      <c r="M32" s="781"/>
      <c r="N32" s="781"/>
      <c r="O32" s="781"/>
      <c r="P32" s="782"/>
      <c r="Q32" s="783">
        <v>1214</v>
      </c>
      <c r="R32" s="784"/>
      <c r="S32" s="784"/>
      <c r="T32" s="784"/>
      <c r="U32" s="784"/>
      <c r="V32" s="784">
        <v>1208</v>
      </c>
      <c r="W32" s="784"/>
      <c r="X32" s="784"/>
      <c r="Y32" s="784"/>
      <c r="Z32" s="784"/>
      <c r="AA32" s="784">
        <v>6</v>
      </c>
      <c r="AB32" s="784"/>
      <c r="AC32" s="784"/>
      <c r="AD32" s="784"/>
      <c r="AE32" s="785"/>
      <c r="AF32" s="786">
        <v>6</v>
      </c>
      <c r="AG32" s="787"/>
      <c r="AH32" s="787"/>
      <c r="AI32" s="787"/>
      <c r="AJ32" s="788"/>
      <c r="AK32" s="834">
        <v>343</v>
      </c>
      <c r="AL32" s="830"/>
      <c r="AM32" s="830"/>
      <c r="AN32" s="830"/>
      <c r="AO32" s="830"/>
      <c r="AP32" s="830" t="s">
        <v>560</v>
      </c>
      <c r="AQ32" s="830"/>
      <c r="AR32" s="830"/>
      <c r="AS32" s="830"/>
      <c r="AT32" s="830"/>
      <c r="AU32" s="830" t="s">
        <v>560</v>
      </c>
      <c r="AV32" s="830"/>
      <c r="AW32" s="830"/>
      <c r="AX32" s="830"/>
      <c r="AY32" s="830"/>
      <c r="AZ32" s="831" t="s">
        <v>560</v>
      </c>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394</v>
      </c>
      <c r="C33" s="781"/>
      <c r="D33" s="781"/>
      <c r="E33" s="781"/>
      <c r="F33" s="781"/>
      <c r="G33" s="781"/>
      <c r="H33" s="781"/>
      <c r="I33" s="781"/>
      <c r="J33" s="781"/>
      <c r="K33" s="781"/>
      <c r="L33" s="781"/>
      <c r="M33" s="781"/>
      <c r="N33" s="781"/>
      <c r="O33" s="781"/>
      <c r="P33" s="782"/>
      <c r="Q33" s="783">
        <v>1587</v>
      </c>
      <c r="R33" s="784"/>
      <c r="S33" s="784"/>
      <c r="T33" s="784"/>
      <c r="U33" s="784"/>
      <c r="V33" s="784">
        <v>1385</v>
      </c>
      <c r="W33" s="784"/>
      <c r="X33" s="784"/>
      <c r="Y33" s="784"/>
      <c r="Z33" s="784"/>
      <c r="AA33" s="784">
        <v>202</v>
      </c>
      <c r="AB33" s="784"/>
      <c r="AC33" s="784"/>
      <c r="AD33" s="784"/>
      <c r="AE33" s="785"/>
      <c r="AF33" s="786">
        <v>1975</v>
      </c>
      <c r="AG33" s="787"/>
      <c r="AH33" s="787"/>
      <c r="AI33" s="787"/>
      <c r="AJ33" s="788"/>
      <c r="AK33" s="834">
        <v>363</v>
      </c>
      <c r="AL33" s="830"/>
      <c r="AM33" s="830"/>
      <c r="AN33" s="830"/>
      <c r="AO33" s="830"/>
      <c r="AP33" s="830">
        <v>6537</v>
      </c>
      <c r="AQ33" s="830"/>
      <c r="AR33" s="830"/>
      <c r="AS33" s="830"/>
      <c r="AT33" s="830"/>
      <c r="AU33" s="830">
        <v>1451</v>
      </c>
      <c r="AV33" s="830"/>
      <c r="AW33" s="830"/>
      <c r="AX33" s="830"/>
      <c r="AY33" s="830"/>
      <c r="AZ33" s="831" t="s">
        <v>560</v>
      </c>
      <c r="BA33" s="831"/>
      <c r="BB33" s="831"/>
      <c r="BC33" s="831"/>
      <c r="BD33" s="831"/>
      <c r="BE33" s="832" t="s">
        <v>395</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396</v>
      </c>
      <c r="C34" s="781"/>
      <c r="D34" s="781"/>
      <c r="E34" s="781"/>
      <c r="F34" s="781"/>
      <c r="G34" s="781"/>
      <c r="H34" s="781"/>
      <c r="I34" s="781"/>
      <c r="J34" s="781"/>
      <c r="K34" s="781"/>
      <c r="L34" s="781"/>
      <c r="M34" s="781"/>
      <c r="N34" s="781"/>
      <c r="O34" s="781"/>
      <c r="P34" s="782"/>
      <c r="Q34" s="783">
        <v>1660</v>
      </c>
      <c r="R34" s="784"/>
      <c r="S34" s="784"/>
      <c r="T34" s="784"/>
      <c r="U34" s="784"/>
      <c r="V34" s="784">
        <v>1669</v>
      </c>
      <c r="W34" s="784"/>
      <c r="X34" s="784"/>
      <c r="Y34" s="784"/>
      <c r="Z34" s="784"/>
      <c r="AA34" s="784">
        <v>-9</v>
      </c>
      <c r="AB34" s="784"/>
      <c r="AC34" s="784"/>
      <c r="AD34" s="784"/>
      <c r="AE34" s="785"/>
      <c r="AF34" s="786">
        <v>708</v>
      </c>
      <c r="AG34" s="787"/>
      <c r="AH34" s="787"/>
      <c r="AI34" s="787"/>
      <c r="AJ34" s="788"/>
      <c r="AK34" s="834">
        <v>805</v>
      </c>
      <c r="AL34" s="830"/>
      <c r="AM34" s="830"/>
      <c r="AN34" s="830"/>
      <c r="AO34" s="830"/>
      <c r="AP34" s="830">
        <v>12250</v>
      </c>
      <c r="AQ34" s="830"/>
      <c r="AR34" s="830"/>
      <c r="AS34" s="830"/>
      <c r="AT34" s="830"/>
      <c r="AU34" s="830">
        <v>9077</v>
      </c>
      <c r="AV34" s="830"/>
      <c r="AW34" s="830"/>
      <c r="AX34" s="830"/>
      <c r="AY34" s="830"/>
      <c r="AZ34" s="831" t="s">
        <v>560</v>
      </c>
      <c r="BA34" s="831"/>
      <c r="BB34" s="831"/>
      <c r="BC34" s="831"/>
      <c r="BD34" s="831"/>
      <c r="BE34" s="832" t="s">
        <v>395</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397</v>
      </c>
      <c r="C35" s="781"/>
      <c r="D35" s="781"/>
      <c r="E35" s="781"/>
      <c r="F35" s="781"/>
      <c r="G35" s="781"/>
      <c r="H35" s="781"/>
      <c r="I35" s="781"/>
      <c r="J35" s="781"/>
      <c r="K35" s="781"/>
      <c r="L35" s="781"/>
      <c r="M35" s="781"/>
      <c r="N35" s="781"/>
      <c r="O35" s="781"/>
      <c r="P35" s="782"/>
      <c r="Q35" s="783">
        <v>206</v>
      </c>
      <c r="R35" s="784"/>
      <c r="S35" s="784"/>
      <c r="T35" s="784"/>
      <c r="U35" s="784"/>
      <c r="V35" s="784">
        <v>231</v>
      </c>
      <c r="W35" s="784"/>
      <c r="X35" s="784"/>
      <c r="Y35" s="784"/>
      <c r="Z35" s="784"/>
      <c r="AA35" s="784">
        <v>-25</v>
      </c>
      <c r="AB35" s="784"/>
      <c r="AC35" s="784"/>
      <c r="AD35" s="784"/>
      <c r="AE35" s="785"/>
      <c r="AF35" s="786">
        <v>41</v>
      </c>
      <c r="AG35" s="787"/>
      <c r="AH35" s="787"/>
      <c r="AI35" s="787"/>
      <c r="AJ35" s="788"/>
      <c r="AK35" s="834">
        <v>87</v>
      </c>
      <c r="AL35" s="830"/>
      <c r="AM35" s="830"/>
      <c r="AN35" s="830"/>
      <c r="AO35" s="830"/>
      <c r="AP35" s="830">
        <v>704</v>
      </c>
      <c r="AQ35" s="830"/>
      <c r="AR35" s="830"/>
      <c r="AS35" s="830"/>
      <c r="AT35" s="830"/>
      <c r="AU35" s="830">
        <v>675</v>
      </c>
      <c r="AV35" s="830"/>
      <c r="AW35" s="830"/>
      <c r="AX35" s="830"/>
      <c r="AY35" s="830"/>
      <c r="AZ35" s="831" t="s">
        <v>560</v>
      </c>
      <c r="BA35" s="831"/>
      <c r="BB35" s="831"/>
      <c r="BC35" s="831"/>
      <c r="BD35" s="831"/>
      <c r="BE35" s="832" t="s">
        <v>395</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t="s">
        <v>398</v>
      </c>
      <c r="C36" s="781"/>
      <c r="D36" s="781"/>
      <c r="E36" s="781"/>
      <c r="F36" s="781"/>
      <c r="G36" s="781"/>
      <c r="H36" s="781"/>
      <c r="I36" s="781"/>
      <c r="J36" s="781"/>
      <c r="K36" s="781"/>
      <c r="L36" s="781"/>
      <c r="M36" s="781"/>
      <c r="N36" s="781"/>
      <c r="O36" s="781"/>
      <c r="P36" s="782"/>
      <c r="Q36" s="783">
        <v>303</v>
      </c>
      <c r="R36" s="784"/>
      <c r="S36" s="784"/>
      <c r="T36" s="784"/>
      <c r="U36" s="784"/>
      <c r="V36" s="784">
        <v>284</v>
      </c>
      <c r="W36" s="784"/>
      <c r="X36" s="784"/>
      <c r="Y36" s="784"/>
      <c r="Z36" s="784"/>
      <c r="AA36" s="784">
        <v>19</v>
      </c>
      <c r="AB36" s="784"/>
      <c r="AC36" s="784"/>
      <c r="AD36" s="784"/>
      <c r="AE36" s="785"/>
      <c r="AF36" s="786">
        <v>35</v>
      </c>
      <c r="AG36" s="787"/>
      <c r="AH36" s="787"/>
      <c r="AI36" s="787"/>
      <c r="AJ36" s="788"/>
      <c r="AK36" s="834">
        <v>202</v>
      </c>
      <c r="AL36" s="830"/>
      <c r="AM36" s="830"/>
      <c r="AN36" s="830"/>
      <c r="AO36" s="830"/>
      <c r="AP36" s="830">
        <v>1010</v>
      </c>
      <c r="AQ36" s="830"/>
      <c r="AR36" s="830"/>
      <c r="AS36" s="830"/>
      <c r="AT36" s="830"/>
      <c r="AU36" s="830">
        <v>1060</v>
      </c>
      <c r="AV36" s="830"/>
      <c r="AW36" s="830"/>
      <c r="AX36" s="830"/>
      <c r="AY36" s="830"/>
      <c r="AZ36" s="831" t="s">
        <v>565</v>
      </c>
      <c r="BA36" s="831"/>
      <c r="BB36" s="831"/>
      <c r="BC36" s="831"/>
      <c r="BD36" s="831"/>
      <c r="BE36" s="832" t="s">
        <v>395</v>
      </c>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t="s">
        <v>399</v>
      </c>
      <c r="C37" s="781"/>
      <c r="D37" s="781"/>
      <c r="E37" s="781"/>
      <c r="F37" s="781"/>
      <c r="G37" s="781"/>
      <c r="H37" s="781"/>
      <c r="I37" s="781"/>
      <c r="J37" s="781"/>
      <c r="K37" s="781"/>
      <c r="L37" s="781"/>
      <c r="M37" s="781"/>
      <c r="N37" s="781"/>
      <c r="O37" s="781"/>
      <c r="P37" s="782"/>
      <c r="Q37" s="783">
        <v>1</v>
      </c>
      <c r="R37" s="784"/>
      <c r="S37" s="784"/>
      <c r="T37" s="784"/>
      <c r="U37" s="784"/>
      <c r="V37" s="784">
        <v>1</v>
      </c>
      <c r="W37" s="784"/>
      <c r="X37" s="784"/>
      <c r="Y37" s="784"/>
      <c r="Z37" s="784"/>
      <c r="AA37" s="784">
        <v>0</v>
      </c>
      <c r="AB37" s="784"/>
      <c r="AC37" s="784"/>
      <c r="AD37" s="784"/>
      <c r="AE37" s="785"/>
      <c r="AF37" s="786">
        <v>1</v>
      </c>
      <c r="AG37" s="787"/>
      <c r="AH37" s="787"/>
      <c r="AI37" s="787"/>
      <c r="AJ37" s="788"/>
      <c r="AK37" s="834">
        <v>1</v>
      </c>
      <c r="AL37" s="830"/>
      <c r="AM37" s="830"/>
      <c r="AN37" s="830"/>
      <c r="AO37" s="830"/>
      <c r="AP37" s="830">
        <v>6</v>
      </c>
      <c r="AQ37" s="830"/>
      <c r="AR37" s="830"/>
      <c r="AS37" s="830"/>
      <c r="AT37" s="830"/>
      <c r="AU37" s="830">
        <v>3</v>
      </c>
      <c r="AV37" s="830"/>
      <c r="AW37" s="830"/>
      <c r="AX37" s="830"/>
      <c r="AY37" s="830"/>
      <c r="AZ37" s="831" t="s">
        <v>560</v>
      </c>
      <c r="BA37" s="831"/>
      <c r="BB37" s="831"/>
      <c r="BC37" s="831"/>
      <c r="BD37" s="831"/>
      <c r="BE37" s="832" t="s">
        <v>395</v>
      </c>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t="s">
        <v>400</v>
      </c>
      <c r="C38" s="781"/>
      <c r="D38" s="781"/>
      <c r="E38" s="781"/>
      <c r="F38" s="781"/>
      <c r="G38" s="781"/>
      <c r="H38" s="781"/>
      <c r="I38" s="781"/>
      <c r="J38" s="781"/>
      <c r="K38" s="781"/>
      <c r="L38" s="781"/>
      <c r="M38" s="781"/>
      <c r="N38" s="781"/>
      <c r="O38" s="781"/>
      <c r="P38" s="782"/>
      <c r="Q38" s="783">
        <v>8071</v>
      </c>
      <c r="R38" s="784"/>
      <c r="S38" s="784"/>
      <c r="T38" s="784"/>
      <c r="U38" s="784"/>
      <c r="V38" s="784">
        <v>8567</v>
      </c>
      <c r="W38" s="784"/>
      <c r="X38" s="784"/>
      <c r="Y38" s="784"/>
      <c r="Z38" s="784"/>
      <c r="AA38" s="784">
        <v>-496</v>
      </c>
      <c r="AB38" s="784"/>
      <c r="AC38" s="784"/>
      <c r="AD38" s="784"/>
      <c r="AE38" s="785"/>
      <c r="AF38" s="786">
        <v>2050</v>
      </c>
      <c r="AG38" s="787"/>
      <c r="AH38" s="787"/>
      <c r="AI38" s="787"/>
      <c r="AJ38" s="788"/>
      <c r="AK38" s="834">
        <v>385</v>
      </c>
      <c r="AL38" s="830"/>
      <c r="AM38" s="830"/>
      <c r="AN38" s="830"/>
      <c r="AO38" s="830"/>
      <c r="AP38" s="830">
        <v>4088</v>
      </c>
      <c r="AQ38" s="830"/>
      <c r="AR38" s="830"/>
      <c r="AS38" s="830"/>
      <c r="AT38" s="830"/>
      <c r="AU38" s="830">
        <v>2205</v>
      </c>
      <c r="AV38" s="830"/>
      <c r="AW38" s="830"/>
      <c r="AX38" s="830"/>
      <c r="AY38" s="830"/>
      <c r="AZ38" s="831" t="s">
        <v>566</v>
      </c>
      <c r="BA38" s="831"/>
      <c r="BB38" s="831"/>
      <c r="BC38" s="831"/>
      <c r="BD38" s="831"/>
      <c r="BE38" s="832" t="s">
        <v>395</v>
      </c>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t="s">
        <v>143</v>
      </c>
      <c r="C39" s="781"/>
      <c r="D39" s="781"/>
      <c r="E39" s="781"/>
      <c r="F39" s="781"/>
      <c r="G39" s="781"/>
      <c r="H39" s="781"/>
      <c r="I39" s="781"/>
      <c r="J39" s="781"/>
      <c r="K39" s="781"/>
      <c r="L39" s="781"/>
      <c r="M39" s="781"/>
      <c r="N39" s="781"/>
      <c r="O39" s="781"/>
      <c r="P39" s="782"/>
      <c r="Q39" s="783">
        <v>102</v>
      </c>
      <c r="R39" s="784"/>
      <c r="S39" s="784"/>
      <c r="T39" s="784"/>
      <c r="U39" s="784"/>
      <c r="V39" s="784">
        <v>102</v>
      </c>
      <c r="W39" s="784"/>
      <c r="X39" s="784"/>
      <c r="Y39" s="784"/>
      <c r="Z39" s="784"/>
      <c r="AA39" s="784">
        <v>0</v>
      </c>
      <c r="AB39" s="784"/>
      <c r="AC39" s="784"/>
      <c r="AD39" s="784"/>
      <c r="AE39" s="785"/>
      <c r="AF39" s="786">
        <v>-3</v>
      </c>
      <c r="AG39" s="787"/>
      <c r="AH39" s="787"/>
      <c r="AI39" s="787"/>
      <c r="AJ39" s="788"/>
      <c r="AK39" s="834">
        <v>45</v>
      </c>
      <c r="AL39" s="830"/>
      <c r="AM39" s="830"/>
      <c r="AN39" s="830"/>
      <c r="AO39" s="830"/>
      <c r="AP39" s="830">
        <v>6</v>
      </c>
      <c r="AQ39" s="830"/>
      <c r="AR39" s="830"/>
      <c r="AS39" s="830"/>
      <c r="AT39" s="830"/>
      <c r="AU39" s="830" t="s">
        <v>560</v>
      </c>
      <c r="AV39" s="830"/>
      <c r="AW39" s="830"/>
      <c r="AX39" s="830"/>
      <c r="AY39" s="830"/>
      <c r="AZ39" s="831">
        <v>6.3</v>
      </c>
      <c r="BA39" s="831"/>
      <c r="BB39" s="831"/>
      <c r="BC39" s="831"/>
      <c r="BD39" s="831"/>
      <c r="BE39" s="832" t="s">
        <v>395</v>
      </c>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t="s">
        <v>401</v>
      </c>
      <c r="C40" s="781"/>
      <c r="D40" s="781"/>
      <c r="E40" s="781"/>
      <c r="F40" s="781"/>
      <c r="G40" s="781"/>
      <c r="H40" s="781"/>
      <c r="I40" s="781"/>
      <c r="J40" s="781"/>
      <c r="K40" s="781"/>
      <c r="L40" s="781"/>
      <c r="M40" s="781"/>
      <c r="N40" s="781"/>
      <c r="O40" s="781"/>
      <c r="P40" s="782"/>
      <c r="Q40" s="783">
        <v>9</v>
      </c>
      <c r="R40" s="784"/>
      <c r="S40" s="784"/>
      <c r="T40" s="784"/>
      <c r="U40" s="784"/>
      <c r="V40" s="784">
        <v>9</v>
      </c>
      <c r="W40" s="784"/>
      <c r="X40" s="784"/>
      <c r="Y40" s="784"/>
      <c r="Z40" s="784"/>
      <c r="AA40" s="784">
        <v>0</v>
      </c>
      <c r="AB40" s="784"/>
      <c r="AC40" s="784"/>
      <c r="AD40" s="784"/>
      <c r="AE40" s="785"/>
      <c r="AF40" s="786" t="s">
        <v>122</v>
      </c>
      <c r="AG40" s="787"/>
      <c r="AH40" s="787"/>
      <c r="AI40" s="787"/>
      <c r="AJ40" s="788"/>
      <c r="AK40" s="834">
        <v>4</v>
      </c>
      <c r="AL40" s="830"/>
      <c r="AM40" s="830"/>
      <c r="AN40" s="830"/>
      <c r="AO40" s="830"/>
      <c r="AP40" s="830" t="s">
        <v>564</v>
      </c>
      <c r="AQ40" s="830"/>
      <c r="AR40" s="830"/>
      <c r="AS40" s="830"/>
      <c r="AT40" s="830"/>
      <c r="AU40" s="830" t="s">
        <v>560</v>
      </c>
      <c r="AV40" s="830"/>
      <c r="AW40" s="830"/>
      <c r="AX40" s="830"/>
      <c r="AY40" s="830"/>
      <c r="AZ40" s="831" t="s">
        <v>563</v>
      </c>
      <c r="BA40" s="831"/>
      <c r="BB40" s="831"/>
      <c r="BC40" s="831"/>
      <c r="BD40" s="831"/>
      <c r="BE40" s="832" t="s">
        <v>402</v>
      </c>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403</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404</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5015</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406</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407</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567</v>
      </c>
      <c r="C68" s="870"/>
      <c r="D68" s="870"/>
      <c r="E68" s="870"/>
      <c r="F68" s="870"/>
      <c r="G68" s="870"/>
      <c r="H68" s="870"/>
      <c r="I68" s="870"/>
      <c r="J68" s="870"/>
      <c r="K68" s="870"/>
      <c r="L68" s="870"/>
      <c r="M68" s="870"/>
      <c r="N68" s="870"/>
      <c r="O68" s="870"/>
      <c r="P68" s="871"/>
      <c r="Q68" s="872">
        <v>27</v>
      </c>
      <c r="R68" s="866"/>
      <c r="S68" s="866"/>
      <c r="T68" s="866"/>
      <c r="U68" s="866"/>
      <c r="V68" s="866">
        <v>26</v>
      </c>
      <c r="W68" s="866"/>
      <c r="X68" s="866"/>
      <c r="Y68" s="866"/>
      <c r="Z68" s="866"/>
      <c r="AA68" s="866">
        <v>2</v>
      </c>
      <c r="AB68" s="866"/>
      <c r="AC68" s="866"/>
      <c r="AD68" s="866"/>
      <c r="AE68" s="866"/>
      <c r="AF68" s="866">
        <v>2</v>
      </c>
      <c r="AG68" s="866"/>
      <c r="AH68" s="866"/>
      <c r="AI68" s="866"/>
      <c r="AJ68" s="866"/>
      <c r="AK68" s="866" t="s">
        <v>566</v>
      </c>
      <c r="AL68" s="866"/>
      <c r="AM68" s="866"/>
      <c r="AN68" s="866"/>
      <c r="AO68" s="866"/>
      <c r="AP68" s="866" t="s">
        <v>563</v>
      </c>
      <c r="AQ68" s="866"/>
      <c r="AR68" s="866"/>
      <c r="AS68" s="866"/>
      <c r="AT68" s="866"/>
      <c r="AU68" s="866" t="s">
        <v>560</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568</v>
      </c>
      <c r="C69" s="874"/>
      <c r="D69" s="874"/>
      <c r="E69" s="874"/>
      <c r="F69" s="874"/>
      <c r="G69" s="874"/>
      <c r="H69" s="874"/>
      <c r="I69" s="874"/>
      <c r="J69" s="874"/>
      <c r="K69" s="874"/>
      <c r="L69" s="874"/>
      <c r="M69" s="874"/>
      <c r="N69" s="874"/>
      <c r="O69" s="874"/>
      <c r="P69" s="875"/>
      <c r="Q69" s="876">
        <v>63</v>
      </c>
      <c r="R69" s="830"/>
      <c r="S69" s="830"/>
      <c r="T69" s="830"/>
      <c r="U69" s="830"/>
      <c r="V69" s="830">
        <v>51</v>
      </c>
      <c r="W69" s="830"/>
      <c r="X69" s="830"/>
      <c r="Y69" s="830"/>
      <c r="Z69" s="830"/>
      <c r="AA69" s="830">
        <v>13</v>
      </c>
      <c r="AB69" s="830"/>
      <c r="AC69" s="830"/>
      <c r="AD69" s="830"/>
      <c r="AE69" s="830"/>
      <c r="AF69" s="830">
        <v>13</v>
      </c>
      <c r="AG69" s="830"/>
      <c r="AH69" s="830"/>
      <c r="AI69" s="830"/>
      <c r="AJ69" s="830"/>
      <c r="AK69" s="830" t="s">
        <v>560</v>
      </c>
      <c r="AL69" s="830"/>
      <c r="AM69" s="830"/>
      <c r="AN69" s="830"/>
      <c r="AO69" s="830"/>
      <c r="AP69" s="830" t="s">
        <v>571</v>
      </c>
      <c r="AQ69" s="830"/>
      <c r="AR69" s="830"/>
      <c r="AS69" s="830"/>
      <c r="AT69" s="830"/>
      <c r="AU69" s="830" t="s">
        <v>560</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569</v>
      </c>
      <c r="C70" s="874"/>
      <c r="D70" s="874"/>
      <c r="E70" s="874"/>
      <c r="F70" s="874"/>
      <c r="G70" s="874"/>
      <c r="H70" s="874"/>
      <c r="I70" s="874"/>
      <c r="J70" s="874"/>
      <c r="K70" s="874"/>
      <c r="L70" s="874"/>
      <c r="M70" s="874"/>
      <c r="N70" s="874"/>
      <c r="O70" s="874"/>
      <c r="P70" s="875"/>
      <c r="Q70" s="876">
        <v>332</v>
      </c>
      <c r="R70" s="830"/>
      <c r="S70" s="830"/>
      <c r="T70" s="830"/>
      <c r="U70" s="830"/>
      <c r="V70" s="830">
        <v>216</v>
      </c>
      <c r="W70" s="830"/>
      <c r="X70" s="830"/>
      <c r="Y70" s="830"/>
      <c r="Z70" s="830"/>
      <c r="AA70" s="830">
        <v>117</v>
      </c>
      <c r="AB70" s="830"/>
      <c r="AC70" s="830"/>
      <c r="AD70" s="830"/>
      <c r="AE70" s="830"/>
      <c r="AF70" s="830">
        <v>117</v>
      </c>
      <c r="AG70" s="830"/>
      <c r="AH70" s="830"/>
      <c r="AI70" s="830"/>
      <c r="AJ70" s="830"/>
      <c r="AK70" s="830">
        <v>133</v>
      </c>
      <c r="AL70" s="830"/>
      <c r="AM70" s="830"/>
      <c r="AN70" s="830"/>
      <c r="AO70" s="830"/>
      <c r="AP70" s="830" t="s">
        <v>572</v>
      </c>
      <c r="AQ70" s="830"/>
      <c r="AR70" s="830"/>
      <c r="AS70" s="830"/>
      <c r="AT70" s="830"/>
      <c r="AU70" s="830" t="s">
        <v>572</v>
      </c>
      <c r="AV70" s="830"/>
      <c r="AW70" s="830"/>
      <c r="AX70" s="830"/>
      <c r="AY70" s="830"/>
      <c r="AZ70" s="832" t="s">
        <v>573</v>
      </c>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570</v>
      </c>
      <c r="C71" s="874"/>
      <c r="D71" s="874"/>
      <c r="E71" s="874"/>
      <c r="F71" s="874"/>
      <c r="G71" s="874"/>
      <c r="H71" s="874"/>
      <c r="I71" s="874"/>
      <c r="J71" s="874"/>
      <c r="K71" s="874"/>
      <c r="L71" s="874"/>
      <c r="M71" s="874"/>
      <c r="N71" s="874"/>
      <c r="O71" s="874"/>
      <c r="P71" s="875"/>
      <c r="Q71" s="876">
        <v>211512</v>
      </c>
      <c r="R71" s="830"/>
      <c r="S71" s="830"/>
      <c r="T71" s="830"/>
      <c r="U71" s="830"/>
      <c r="V71" s="830">
        <v>207502</v>
      </c>
      <c r="W71" s="830"/>
      <c r="X71" s="830"/>
      <c r="Y71" s="830"/>
      <c r="Z71" s="830"/>
      <c r="AA71" s="830">
        <v>4010</v>
      </c>
      <c r="AB71" s="830"/>
      <c r="AC71" s="830"/>
      <c r="AD71" s="830"/>
      <c r="AE71" s="830"/>
      <c r="AF71" s="830">
        <v>4010</v>
      </c>
      <c r="AG71" s="830"/>
      <c r="AH71" s="830"/>
      <c r="AI71" s="830"/>
      <c r="AJ71" s="830"/>
      <c r="AK71" s="830" t="s">
        <v>560</v>
      </c>
      <c r="AL71" s="830"/>
      <c r="AM71" s="830"/>
      <c r="AN71" s="830"/>
      <c r="AO71" s="830"/>
      <c r="AP71" s="830" t="s">
        <v>572</v>
      </c>
      <c r="AQ71" s="830"/>
      <c r="AR71" s="830"/>
      <c r="AS71" s="830"/>
      <c r="AT71" s="830"/>
      <c r="AU71" s="830" t="s">
        <v>574</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c r="C72" s="874"/>
      <c r="D72" s="874"/>
      <c r="E72" s="874"/>
      <c r="F72" s="874"/>
      <c r="G72" s="874"/>
      <c r="H72" s="874"/>
      <c r="I72" s="874"/>
      <c r="J72" s="874"/>
      <c r="K72" s="874"/>
      <c r="L72" s="874"/>
      <c r="M72" s="874"/>
      <c r="N72" s="874"/>
      <c r="O72" s="874"/>
      <c r="P72" s="875"/>
      <c r="Q72" s="876"/>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377</v>
      </c>
      <c r="B88" s="789" t="s">
        <v>408</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409</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410</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411</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412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414</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415</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416</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417</v>
      </c>
      <c r="AB109" s="893"/>
      <c r="AC109" s="893"/>
      <c r="AD109" s="893"/>
      <c r="AE109" s="894"/>
      <c r="AF109" s="892" t="s">
        <v>418</v>
      </c>
      <c r="AG109" s="893"/>
      <c r="AH109" s="893"/>
      <c r="AI109" s="893"/>
      <c r="AJ109" s="894"/>
      <c r="AK109" s="892" t="s">
        <v>295</v>
      </c>
      <c r="AL109" s="893"/>
      <c r="AM109" s="893"/>
      <c r="AN109" s="893"/>
      <c r="AO109" s="894"/>
      <c r="AP109" s="892" t="s">
        <v>419</v>
      </c>
      <c r="AQ109" s="893"/>
      <c r="AR109" s="893"/>
      <c r="AS109" s="893"/>
      <c r="AT109" s="895"/>
      <c r="AU109" s="912" t="s">
        <v>416</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417</v>
      </c>
      <c r="BR109" s="893"/>
      <c r="BS109" s="893"/>
      <c r="BT109" s="893"/>
      <c r="BU109" s="894"/>
      <c r="BV109" s="892" t="s">
        <v>418</v>
      </c>
      <c r="BW109" s="893"/>
      <c r="BX109" s="893"/>
      <c r="BY109" s="893"/>
      <c r="BZ109" s="894"/>
      <c r="CA109" s="892" t="s">
        <v>295</v>
      </c>
      <c r="CB109" s="893"/>
      <c r="CC109" s="893"/>
      <c r="CD109" s="893"/>
      <c r="CE109" s="894"/>
      <c r="CF109" s="913" t="s">
        <v>419</v>
      </c>
      <c r="CG109" s="913"/>
      <c r="CH109" s="913"/>
      <c r="CI109" s="913"/>
      <c r="CJ109" s="913"/>
      <c r="CK109" s="892" t="s">
        <v>420</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417</v>
      </c>
      <c r="DH109" s="893"/>
      <c r="DI109" s="893"/>
      <c r="DJ109" s="893"/>
      <c r="DK109" s="894"/>
      <c r="DL109" s="892" t="s">
        <v>418</v>
      </c>
      <c r="DM109" s="893"/>
      <c r="DN109" s="893"/>
      <c r="DO109" s="893"/>
      <c r="DP109" s="894"/>
      <c r="DQ109" s="892" t="s">
        <v>295</v>
      </c>
      <c r="DR109" s="893"/>
      <c r="DS109" s="893"/>
      <c r="DT109" s="893"/>
      <c r="DU109" s="894"/>
      <c r="DV109" s="892" t="s">
        <v>419</v>
      </c>
      <c r="DW109" s="893"/>
      <c r="DX109" s="893"/>
      <c r="DY109" s="893"/>
      <c r="DZ109" s="895"/>
    </row>
    <row r="110" spans="1:131" s="230" customFormat="1" ht="26.25" customHeight="1" x14ac:dyDescent="0.15">
      <c r="A110" s="896" t="s">
        <v>421</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4841296</v>
      </c>
      <c r="AB110" s="900"/>
      <c r="AC110" s="900"/>
      <c r="AD110" s="900"/>
      <c r="AE110" s="901"/>
      <c r="AF110" s="902">
        <v>4716521</v>
      </c>
      <c r="AG110" s="900"/>
      <c r="AH110" s="900"/>
      <c r="AI110" s="900"/>
      <c r="AJ110" s="901"/>
      <c r="AK110" s="902">
        <v>4542599</v>
      </c>
      <c r="AL110" s="900"/>
      <c r="AM110" s="900"/>
      <c r="AN110" s="900"/>
      <c r="AO110" s="901"/>
      <c r="AP110" s="903">
        <v>22.6</v>
      </c>
      <c r="AQ110" s="904"/>
      <c r="AR110" s="904"/>
      <c r="AS110" s="904"/>
      <c r="AT110" s="905"/>
      <c r="AU110" s="906" t="s">
        <v>69</v>
      </c>
      <c r="AV110" s="907"/>
      <c r="AW110" s="907"/>
      <c r="AX110" s="907"/>
      <c r="AY110" s="907"/>
      <c r="AZ110" s="929" t="s">
        <v>422</v>
      </c>
      <c r="BA110" s="897"/>
      <c r="BB110" s="897"/>
      <c r="BC110" s="897"/>
      <c r="BD110" s="897"/>
      <c r="BE110" s="897"/>
      <c r="BF110" s="897"/>
      <c r="BG110" s="897"/>
      <c r="BH110" s="897"/>
      <c r="BI110" s="897"/>
      <c r="BJ110" s="897"/>
      <c r="BK110" s="897"/>
      <c r="BL110" s="897"/>
      <c r="BM110" s="897"/>
      <c r="BN110" s="897"/>
      <c r="BO110" s="897"/>
      <c r="BP110" s="898"/>
      <c r="BQ110" s="930">
        <v>39743365</v>
      </c>
      <c r="BR110" s="931"/>
      <c r="BS110" s="931"/>
      <c r="BT110" s="931"/>
      <c r="BU110" s="931"/>
      <c r="BV110" s="931">
        <v>38694687</v>
      </c>
      <c r="BW110" s="931"/>
      <c r="BX110" s="931"/>
      <c r="BY110" s="931"/>
      <c r="BZ110" s="931"/>
      <c r="CA110" s="931">
        <v>37342394</v>
      </c>
      <c r="CB110" s="931"/>
      <c r="CC110" s="931"/>
      <c r="CD110" s="931"/>
      <c r="CE110" s="931"/>
      <c r="CF110" s="944">
        <v>185.6</v>
      </c>
      <c r="CG110" s="945"/>
      <c r="CH110" s="945"/>
      <c r="CI110" s="945"/>
      <c r="CJ110" s="945"/>
      <c r="CK110" s="946" t="s">
        <v>423</v>
      </c>
      <c r="CL110" s="947"/>
      <c r="CM110" s="929" t="s">
        <v>424</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425</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426</v>
      </c>
      <c r="BA111" s="923"/>
      <c r="BB111" s="923"/>
      <c r="BC111" s="923"/>
      <c r="BD111" s="923"/>
      <c r="BE111" s="923"/>
      <c r="BF111" s="923"/>
      <c r="BG111" s="923"/>
      <c r="BH111" s="923"/>
      <c r="BI111" s="923"/>
      <c r="BJ111" s="923"/>
      <c r="BK111" s="923"/>
      <c r="BL111" s="923"/>
      <c r="BM111" s="923"/>
      <c r="BN111" s="923"/>
      <c r="BO111" s="923"/>
      <c r="BP111" s="924"/>
      <c r="BQ111" s="925">
        <v>395124</v>
      </c>
      <c r="BR111" s="926"/>
      <c r="BS111" s="926"/>
      <c r="BT111" s="926"/>
      <c r="BU111" s="926"/>
      <c r="BV111" s="926">
        <v>396182</v>
      </c>
      <c r="BW111" s="926"/>
      <c r="BX111" s="926"/>
      <c r="BY111" s="926"/>
      <c r="BZ111" s="926"/>
      <c r="CA111" s="926">
        <v>397242</v>
      </c>
      <c r="CB111" s="926"/>
      <c r="CC111" s="926"/>
      <c r="CD111" s="926"/>
      <c r="CE111" s="926"/>
      <c r="CF111" s="920">
        <v>2</v>
      </c>
      <c r="CG111" s="921"/>
      <c r="CH111" s="921"/>
      <c r="CI111" s="921"/>
      <c r="CJ111" s="921"/>
      <c r="CK111" s="948"/>
      <c r="CL111" s="949"/>
      <c r="CM111" s="922" t="s">
        <v>427</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428</v>
      </c>
      <c r="B112" s="953"/>
      <c r="C112" s="923" t="s">
        <v>429</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430</v>
      </c>
      <c r="BA112" s="923"/>
      <c r="BB112" s="923"/>
      <c r="BC112" s="923"/>
      <c r="BD112" s="923"/>
      <c r="BE112" s="923"/>
      <c r="BF112" s="923"/>
      <c r="BG112" s="923"/>
      <c r="BH112" s="923"/>
      <c r="BI112" s="923"/>
      <c r="BJ112" s="923"/>
      <c r="BK112" s="923"/>
      <c r="BL112" s="923"/>
      <c r="BM112" s="923"/>
      <c r="BN112" s="923"/>
      <c r="BO112" s="923"/>
      <c r="BP112" s="924"/>
      <c r="BQ112" s="925">
        <v>13737421</v>
      </c>
      <c r="BR112" s="926"/>
      <c r="BS112" s="926"/>
      <c r="BT112" s="926"/>
      <c r="BU112" s="926"/>
      <c r="BV112" s="926">
        <v>13524321</v>
      </c>
      <c r="BW112" s="926"/>
      <c r="BX112" s="926"/>
      <c r="BY112" s="926"/>
      <c r="BZ112" s="926"/>
      <c r="CA112" s="926">
        <v>14402884</v>
      </c>
      <c r="CB112" s="926"/>
      <c r="CC112" s="926"/>
      <c r="CD112" s="926"/>
      <c r="CE112" s="926"/>
      <c r="CF112" s="920">
        <v>71.599999999999994</v>
      </c>
      <c r="CG112" s="921"/>
      <c r="CH112" s="921"/>
      <c r="CI112" s="921"/>
      <c r="CJ112" s="921"/>
      <c r="CK112" s="948"/>
      <c r="CL112" s="949"/>
      <c r="CM112" s="922" t="s">
        <v>431</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432</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1103811</v>
      </c>
      <c r="AB113" s="938"/>
      <c r="AC113" s="938"/>
      <c r="AD113" s="938"/>
      <c r="AE113" s="939"/>
      <c r="AF113" s="940">
        <v>1062601</v>
      </c>
      <c r="AG113" s="938"/>
      <c r="AH113" s="938"/>
      <c r="AI113" s="938"/>
      <c r="AJ113" s="939"/>
      <c r="AK113" s="940">
        <v>1136749</v>
      </c>
      <c r="AL113" s="938"/>
      <c r="AM113" s="938"/>
      <c r="AN113" s="938"/>
      <c r="AO113" s="939"/>
      <c r="AP113" s="941">
        <v>5.7</v>
      </c>
      <c r="AQ113" s="942"/>
      <c r="AR113" s="942"/>
      <c r="AS113" s="942"/>
      <c r="AT113" s="943"/>
      <c r="AU113" s="908"/>
      <c r="AV113" s="909"/>
      <c r="AW113" s="909"/>
      <c r="AX113" s="909"/>
      <c r="AY113" s="909"/>
      <c r="AZ113" s="922" t="s">
        <v>433</v>
      </c>
      <c r="BA113" s="923"/>
      <c r="BB113" s="923"/>
      <c r="BC113" s="923"/>
      <c r="BD113" s="923"/>
      <c r="BE113" s="923"/>
      <c r="BF113" s="923"/>
      <c r="BG113" s="923"/>
      <c r="BH113" s="923"/>
      <c r="BI113" s="923"/>
      <c r="BJ113" s="923"/>
      <c r="BK113" s="923"/>
      <c r="BL113" s="923"/>
      <c r="BM113" s="923"/>
      <c r="BN113" s="923"/>
      <c r="BO113" s="923"/>
      <c r="BP113" s="924"/>
      <c r="BQ113" s="925" t="s">
        <v>122</v>
      </c>
      <c r="BR113" s="926"/>
      <c r="BS113" s="926"/>
      <c r="BT113" s="926"/>
      <c r="BU113" s="926"/>
      <c r="BV113" s="926" t="s">
        <v>122</v>
      </c>
      <c r="BW113" s="926"/>
      <c r="BX113" s="926"/>
      <c r="BY113" s="926"/>
      <c r="BZ113" s="926"/>
      <c r="CA113" s="926" t="s">
        <v>122</v>
      </c>
      <c r="CB113" s="926"/>
      <c r="CC113" s="926"/>
      <c r="CD113" s="926"/>
      <c r="CE113" s="926"/>
      <c r="CF113" s="920" t="s">
        <v>122</v>
      </c>
      <c r="CG113" s="921"/>
      <c r="CH113" s="921"/>
      <c r="CI113" s="921"/>
      <c r="CJ113" s="921"/>
      <c r="CK113" s="948"/>
      <c r="CL113" s="949"/>
      <c r="CM113" s="922" t="s">
        <v>434</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435</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122</v>
      </c>
      <c r="AB114" s="959"/>
      <c r="AC114" s="959"/>
      <c r="AD114" s="959"/>
      <c r="AE114" s="960"/>
      <c r="AF114" s="961" t="s">
        <v>122</v>
      </c>
      <c r="AG114" s="959"/>
      <c r="AH114" s="959"/>
      <c r="AI114" s="959"/>
      <c r="AJ114" s="960"/>
      <c r="AK114" s="961" t="s">
        <v>122</v>
      </c>
      <c r="AL114" s="959"/>
      <c r="AM114" s="959"/>
      <c r="AN114" s="959"/>
      <c r="AO114" s="960"/>
      <c r="AP114" s="962" t="s">
        <v>122</v>
      </c>
      <c r="AQ114" s="963"/>
      <c r="AR114" s="963"/>
      <c r="AS114" s="963"/>
      <c r="AT114" s="964"/>
      <c r="AU114" s="908"/>
      <c r="AV114" s="909"/>
      <c r="AW114" s="909"/>
      <c r="AX114" s="909"/>
      <c r="AY114" s="909"/>
      <c r="AZ114" s="922" t="s">
        <v>436</v>
      </c>
      <c r="BA114" s="923"/>
      <c r="BB114" s="923"/>
      <c r="BC114" s="923"/>
      <c r="BD114" s="923"/>
      <c r="BE114" s="923"/>
      <c r="BF114" s="923"/>
      <c r="BG114" s="923"/>
      <c r="BH114" s="923"/>
      <c r="BI114" s="923"/>
      <c r="BJ114" s="923"/>
      <c r="BK114" s="923"/>
      <c r="BL114" s="923"/>
      <c r="BM114" s="923"/>
      <c r="BN114" s="923"/>
      <c r="BO114" s="923"/>
      <c r="BP114" s="924"/>
      <c r="BQ114" s="925">
        <v>5048374</v>
      </c>
      <c r="BR114" s="926"/>
      <c r="BS114" s="926"/>
      <c r="BT114" s="926"/>
      <c r="BU114" s="926"/>
      <c r="BV114" s="926">
        <v>5022098</v>
      </c>
      <c r="BW114" s="926"/>
      <c r="BX114" s="926"/>
      <c r="BY114" s="926"/>
      <c r="BZ114" s="926"/>
      <c r="CA114" s="926">
        <v>5012102</v>
      </c>
      <c r="CB114" s="926"/>
      <c r="CC114" s="926"/>
      <c r="CD114" s="926"/>
      <c r="CE114" s="926"/>
      <c r="CF114" s="920">
        <v>24.9</v>
      </c>
      <c r="CG114" s="921"/>
      <c r="CH114" s="921"/>
      <c r="CI114" s="921"/>
      <c r="CJ114" s="921"/>
      <c r="CK114" s="948"/>
      <c r="CL114" s="949"/>
      <c r="CM114" s="922" t="s">
        <v>437</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438</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439</v>
      </c>
      <c r="BA115" s="923"/>
      <c r="BB115" s="923"/>
      <c r="BC115" s="923"/>
      <c r="BD115" s="923"/>
      <c r="BE115" s="923"/>
      <c r="BF115" s="923"/>
      <c r="BG115" s="923"/>
      <c r="BH115" s="923"/>
      <c r="BI115" s="923"/>
      <c r="BJ115" s="923"/>
      <c r="BK115" s="923"/>
      <c r="BL115" s="923"/>
      <c r="BM115" s="923"/>
      <c r="BN115" s="923"/>
      <c r="BO115" s="923"/>
      <c r="BP115" s="924"/>
      <c r="BQ115" s="925">
        <v>272484</v>
      </c>
      <c r="BR115" s="926"/>
      <c r="BS115" s="926"/>
      <c r="BT115" s="926"/>
      <c r="BU115" s="926"/>
      <c r="BV115" s="926">
        <v>81508</v>
      </c>
      <c r="BW115" s="926"/>
      <c r="BX115" s="926"/>
      <c r="BY115" s="926"/>
      <c r="BZ115" s="926"/>
      <c r="CA115" s="926">
        <v>197780</v>
      </c>
      <c r="CB115" s="926"/>
      <c r="CC115" s="926"/>
      <c r="CD115" s="926"/>
      <c r="CE115" s="926"/>
      <c r="CF115" s="920">
        <v>1</v>
      </c>
      <c r="CG115" s="921"/>
      <c r="CH115" s="921"/>
      <c r="CI115" s="921"/>
      <c r="CJ115" s="921"/>
      <c r="CK115" s="948"/>
      <c r="CL115" s="949"/>
      <c r="CM115" s="922" t="s">
        <v>440</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v>395124</v>
      </c>
      <c r="DH115" s="959"/>
      <c r="DI115" s="959"/>
      <c r="DJ115" s="959"/>
      <c r="DK115" s="960"/>
      <c r="DL115" s="961">
        <v>396182</v>
      </c>
      <c r="DM115" s="959"/>
      <c r="DN115" s="959"/>
      <c r="DO115" s="959"/>
      <c r="DP115" s="960"/>
      <c r="DQ115" s="961">
        <v>397242</v>
      </c>
      <c r="DR115" s="959"/>
      <c r="DS115" s="959"/>
      <c r="DT115" s="959"/>
      <c r="DU115" s="960"/>
      <c r="DV115" s="962">
        <v>2</v>
      </c>
      <c r="DW115" s="963"/>
      <c r="DX115" s="963"/>
      <c r="DY115" s="963"/>
      <c r="DZ115" s="964"/>
    </row>
    <row r="116" spans="1:130" s="230" customFormat="1" ht="26.25" customHeight="1" x14ac:dyDescent="0.15">
      <c r="A116" s="956"/>
      <c r="B116" s="957"/>
      <c r="C116" s="965" t="s">
        <v>441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442</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443</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444</v>
      </c>
      <c r="Z117" s="894"/>
      <c r="AA117" s="978">
        <v>5945107</v>
      </c>
      <c r="AB117" s="979"/>
      <c r="AC117" s="979"/>
      <c r="AD117" s="979"/>
      <c r="AE117" s="980"/>
      <c r="AF117" s="981">
        <v>5779122</v>
      </c>
      <c r="AG117" s="979"/>
      <c r="AH117" s="979"/>
      <c r="AI117" s="979"/>
      <c r="AJ117" s="980"/>
      <c r="AK117" s="981">
        <v>5679348</v>
      </c>
      <c r="AL117" s="979"/>
      <c r="AM117" s="979"/>
      <c r="AN117" s="979"/>
      <c r="AO117" s="980"/>
      <c r="AP117" s="982"/>
      <c r="AQ117" s="983"/>
      <c r="AR117" s="983"/>
      <c r="AS117" s="983"/>
      <c r="AT117" s="984"/>
      <c r="AU117" s="908"/>
      <c r="AV117" s="909"/>
      <c r="AW117" s="909"/>
      <c r="AX117" s="909"/>
      <c r="AY117" s="909"/>
      <c r="AZ117" s="974" t="s">
        <v>445</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446</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420</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417</v>
      </c>
      <c r="AB118" s="893"/>
      <c r="AC118" s="893"/>
      <c r="AD118" s="893"/>
      <c r="AE118" s="894"/>
      <c r="AF118" s="892" t="s">
        <v>418</v>
      </c>
      <c r="AG118" s="893"/>
      <c r="AH118" s="893"/>
      <c r="AI118" s="893"/>
      <c r="AJ118" s="894"/>
      <c r="AK118" s="892" t="s">
        <v>295</v>
      </c>
      <c r="AL118" s="893"/>
      <c r="AM118" s="893"/>
      <c r="AN118" s="893"/>
      <c r="AO118" s="894"/>
      <c r="AP118" s="970" t="s">
        <v>419</v>
      </c>
      <c r="AQ118" s="971"/>
      <c r="AR118" s="971"/>
      <c r="AS118" s="971"/>
      <c r="AT118" s="972"/>
      <c r="AU118" s="908"/>
      <c r="AV118" s="909"/>
      <c r="AW118" s="909"/>
      <c r="AX118" s="909"/>
      <c r="AY118" s="909"/>
      <c r="AZ118" s="973" t="s">
        <v>447</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448</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423</v>
      </c>
      <c r="B119" s="947"/>
      <c r="C119" s="929" t="s">
        <v>424</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178</v>
      </c>
      <c r="BA119" s="251"/>
      <c r="BB119" s="251"/>
      <c r="BC119" s="251"/>
      <c r="BD119" s="251"/>
      <c r="BE119" s="251"/>
      <c r="BF119" s="251"/>
      <c r="BG119" s="251"/>
      <c r="BH119" s="251"/>
      <c r="BI119" s="251"/>
      <c r="BJ119" s="251"/>
      <c r="BK119" s="251"/>
      <c r="BL119" s="251"/>
      <c r="BM119" s="251"/>
      <c r="BN119" s="251"/>
      <c r="BO119" s="977" t="s">
        <v>449</v>
      </c>
      <c r="BP119" s="1005"/>
      <c r="BQ119" s="999">
        <v>59196768</v>
      </c>
      <c r="BR119" s="1000"/>
      <c r="BS119" s="1000"/>
      <c r="BT119" s="1000"/>
      <c r="BU119" s="1000"/>
      <c r="BV119" s="1000">
        <v>57718796</v>
      </c>
      <c r="BW119" s="1000"/>
      <c r="BX119" s="1000"/>
      <c r="BY119" s="1000"/>
      <c r="BZ119" s="1000"/>
      <c r="CA119" s="1000">
        <v>57352402</v>
      </c>
      <c r="CB119" s="1000"/>
      <c r="CC119" s="1000"/>
      <c r="CD119" s="1000"/>
      <c r="CE119" s="1000"/>
      <c r="CF119" s="1001"/>
      <c r="CG119" s="1002"/>
      <c r="CH119" s="1002"/>
      <c r="CI119" s="1002"/>
      <c r="CJ119" s="1003"/>
      <c r="CK119" s="950"/>
      <c r="CL119" s="951"/>
      <c r="CM119" s="973" t="s">
        <v>450</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427</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451</v>
      </c>
      <c r="AV120" s="992"/>
      <c r="AW120" s="992"/>
      <c r="AX120" s="992"/>
      <c r="AY120" s="993"/>
      <c r="AZ120" s="929" t="s">
        <v>452</v>
      </c>
      <c r="BA120" s="897"/>
      <c r="BB120" s="897"/>
      <c r="BC120" s="897"/>
      <c r="BD120" s="897"/>
      <c r="BE120" s="897"/>
      <c r="BF120" s="897"/>
      <c r="BG120" s="897"/>
      <c r="BH120" s="897"/>
      <c r="BI120" s="897"/>
      <c r="BJ120" s="897"/>
      <c r="BK120" s="897"/>
      <c r="BL120" s="897"/>
      <c r="BM120" s="897"/>
      <c r="BN120" s="897"/>
      <c r="BO120" s="897"/>
      <c r="BP120" s="898"/>
      <c r="BQ120" s="930">
        <v>9710851</v>
      </c>
      <c r="BR120" s="931"/>
      <c r="BS120" s="931"/>
      <c r="BT120" s="931"/>
      <c r="BU120" s="931"/>
      <c r="BV120" s="931">
        <v>11174601</v>
      </c>
      <c r="BW120" s="931"/>
      <c r="BX120" s="931"/>
      <c r="BY120" s="931"/>
      <c r="BZ120" s="931"/>
      <c r="CA120" s="931">
        <v>11478447</v>
      </c>
      <c r="CB120" s="931"/>
      <c r="CC120" s="931"/>
      <c r="CD120" s="931"/>
      <c r="CE120" s="931"/>
      <c r="CF120" s="944">
        <v>57.1</v>
      </c>
      <c r="CG120" s="945"/>
      <c r="CH120" s="945"/>
      <c r="CI120" s="945"/>
      <c r="CJ120" s="945"/>
      <c r="CK120" s="1006" t="s">
        <v>453</v>
      </c>
      <c r="CL120" s="1007"/>
      <c r="CM120" s="1007"/>
      <c r="CN120" s="1007"/>
      <c r="CO120" s="1008"/>
      <c r="CP120" s="1014" t="s">
        <v>396</v>
      </c>
      <c r="CQ120" s="1015"/>
      <c r="CR120" s="1015"/>
      <c r="CS120" s="1015"/>
      <c r="CT120" s="1015"/>
      <c r="CU120" s="1015"/>
      <c r="CV120" s="1015"/>
      <c r="CW120" s="1015"/>
      <c r="CX120" s="1015"/>
      <c r="CY120" s="1015"/>
      <c r="CZ120" s="1015"/>
      <c r="DA120" s="1015"/>
      <c r="DB120" s="1015"/>
      <c r="DC120" s="1015"/>
      <c r="DD120" s="1015"/>
      <c r="DE120" s="1015"/>
      <c r="DF120" s="1016"/>
      <c r="DG120" s="930">
        <v>9430480</v>
      </c>
      <c r="DH120" s="931"/>
      <c r="DI120" s="931"/>
      <c r="DJ120" s="931"/>
      <c r="DK120" s="931"/>
      <c r="DL120" s="931">
        <v>9163489</v>
      </c>
      <c r="DM120" s="931"/>
      <c r="DN120" s="931"/>
      <c r="DO120" s="931"/>
      <c r="DP120" s="931"/>
      <c r="DQ120" s="931">
        <v>9077104</v>
      </c>
      <c r="DR120" s="931"/>
      <c r="DS120" s="931"/>
      <c r="DT120" s="931"/>
      <c r="DU120" s="931"/>
      <c r="DV120" s="932">
        <v>45.1</v>
      </c>
      <c r="DW120" s="932"/>
      <c r="DX120" s="932"/>
      <c r="DY120" s="932"/>
      <c r="DZ120" s="933"/>
    </row>
    <row r="121" spans="1:130" s="230" customFormat="1" ht="26.25" customHeight="1" x14ac:dyDescent="0.15">
      <c r="A121" s="1057"/>
      <c r="B121" s="949"/>
      <c r="C121" s="974" t="s">
        <v>454</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455</v>
      </c>
      <c r="BA121" s="923"/>
      <c r="BB121" s="923"/>
      <c r="BC121" s="923"/>
      <c r="BD121" s="923"/>
      <c r="BE121" s="923"/>
      <c r="BF121" s="923"/>
      <c r="BG121" s="923"/>
      <c r="BH121" s="923"/>
      <c r="BI121" s="923"/>
      <c r="BJ121" s="923"/>
      <c r="BK121" s="923"/>
      <c r="BL121" s="923"/>
      <c r="BM121" s="923"/>
      <c r="BN121" s="923"/>
      <c r="BO121" s="923"/>
      <c r="BP121" s="924"/>
      <c r="BQ121" s="925">
        <v>5478270</v>
      </c>
      <c r="BR121" s="926"/>
      <c r="BS121" s="926"/>
      <c r="BT121" s="926"/>
      <c r="BU121" s="926"/>
      <c r="BV121" s="926">
        <v>5641237</v>
      </c>
      <c r="BW121" s="926"/>
      <c r="BX121" s="926"/>
      <c r="BY121" s="926"/>
      <c r="BZ121" s="926"/>
      <c r="CA121" s="926">
        <v>6141864</v>
      </c>
      <c r="CB121" s="926"/>
      <c r="CC121" s="926"/>
      <c r="CD121" s="926"/>
      <c r="CE121" s="926"/>
      <c r="CF121" s="920">
        <v>30.5</v>
      </c>
      <c r="CG121" s="921"/>
      <c r="CH121" s="921"/>
      <c r="CI121" s="921"/>
      <c r="CJ121" s="921"/>
      <c r="CK121" s="1009"/>
      <c r="CL121" s="1010"/>
      <c r="CM121" s="1010"/>
      <c r="CN121" s="1010"/>
      <c r="CO121" s="1011"/>
      <c r="CP121" s="1019" t="s">
        <v>400</v>
      </c>
      <c r="CQ121" s="1020"/>
      <c r="CR121" s="1020"/>
      <c r="CS121" s="1020"/>
      <c r="CT121" s="1020"/>
      <c r="CU121" s="1020"/>
      <c r="CV121" s="1020"/>
      <c r="CW121" s="1020"/>
      <c r="CX121" s="1020"/>
      <c r="CY121" s="1020"/>
      <c r="CZ121" s="1020"/>
      <c r="DA121" s="1020"/>
      <c r="DB121" s="1020"/>
      <c r="DC121" s="1020"/>
      <c r="DD121" s="1020"/>
      <c r="DE121" s="1020"/>
      <c r="DF121" s="1021"/>
      <c r="DG121" s="925">
        <v>1276268</v>
      </c>
      <c r="DH121" s="926"/>
      <c r="DI121" s="926"/>
      <c r="DJ121" s="926"/>
      <c r="DK121" s="926"/>
      <c r="DL121" s="926">
        <v>1190594</v>
      </c>
      <c r="DM121" s="926"/>
      <c r="DN121" s="926"/>
      <c r="DO121" s="926"/>
      <c r="DP121" s="926"/>
      <c r="DQ121" s="926">
        <v>2205010</v>
      </c>
      <c r="DR121" s="926"/>
      <c r="DS121" s="926"/>
      <c r="DT121" s="926"/>
      <c r="DU121" s="926"/>
      <c r="DV121" s="927">
        <v>11</v>
      </c>
      <c r="DW121" s="927"/>
      <c r="DX121" s="927"/>
      <c r="DY121" s="927"/>
      <c r="DZ121" s="928"/>
    </row>
    <row r="122" spans="1:130" s="230" customFormat="1" ht="26.25" customHeight="1" x14ac:dyDescent="0.15">
      <c r="A122" s="1057"/>
      <c r="B122" s="949"/>
      <c r="C122" s="922" t="s">
        <v>437</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456</v>
      </c>
      <c r="BA122" s="965"/>
      <c r="BB122" s="965"/>
      <c r="BC122" s="965"/>
      <c r="BD122" s="965"/>
      <c r="BE122" s="965"/>
      <c r="BF122" s="965"/>
      <c r="BG122" s="965"/>
      <c r="BH122" s="965"/>
      <c r="BI122" s="965"/>
      <c r="BJ122" s="965"/>
      <c r="BK122" s="965"/>
      <c r="BL122" s="965"/>
      <c r="BM122" s="965"/>
      <c r="BN122" s="965"/>
      <c r="BO122" s="965"/>
      <c r="BP122" s="966"/>
      <c r="BQ122" s="999">
        <v>36360608</v>
      </c>
      <c r="BR122" s="1000"/>
      <c r="BS122" s="1000"/>
      <c r="BT122" s="1000"/>
      <c r="BU122" s="1000"/>
      <c r="BV122" s="1000">
        <v>34275845</v>
      </c>
      <c r="BW122" s="1000"/>
      <c r="BX122" s="1000"/>
      <c r="BY122" s="1000"/>
      <c r="BZ122" s="1000"/>
      <c r="CA122" s="1000">
        <v>33049426</v>
      </c>
      <c r="CB122" s="1000"/>
      <c r="CC122" s="1000"/>
      <c r="CD122" s="1000"/>
      <c r="CE122" s="1000"/>
      <c r="CF122" s="1017">
        <v>164.3</v>
      </c>
      <c r="CG122" s="1018"/>
      <c r="CH122" s="1018"/>
      <c r="CI122" s="1018"/>
      <c r="CJ122" s="1018"/>
      <c r="CK122" s="1009"/>
      <c r="CL122" s="1010"/>
      <c r="CM122" s="1010"/>
      <c r="CN122" s="1010"/>
      <c r="CO122" s="1011"/>
      <c r="CP122" s="1019" t="s">
        <v>394</v>
      </c>
      <c r="CQ122" s="1020"/>
      <c r="CR122" s="1020"/>
      <c r="CS122" s="1020"/>
      <c r="CT122" s="1020"/>
      <c r="CU122" s="1020"/>
      <c r="CV122" s="1020"/>
      <c r="CW122" s="1020"/>
      <c r="CX122" s="1020"/>
      <c r="CY122" s="1020"/>
      <c r="CZ122" s="1020"/>
      <c r="DA122" s="1020"/>
      <c r="DB122" s="1020"/>
      <c r="DC122" s="1020"/>
      <c r="DD122" s="1020"/>
      <c r="DE122" s="1020"/>
      <c r="DF122" s="1021"/>
      <c r="DG122" s="925">
        <v>1145267</v>
      </c>
      <c r="DH122" s="926"/>
      <c r="DI122" s="926"/>
      <c r="DJ122" s="926"/>
      <c r="DK122" s="926"/>
      <c r="DL122" s="926">
        <v>1350975</v>
      </c>
      <c r="DM122" s="926"/>
      <c r="DN122" s="926"/>
      <c r="DO122" s="926"/>
      <c r="DP122" s="926"/>
      <c r="DQ122" s="926">
        <v>1451104</v>
      </c>
      <c r="DR122" s="926"/>
      <c r="DS122" s="926"/>
      <c r="DT122" s="926"/>
      <c r="DU122" s="926"/>
      <c r="DV122" s="927">
        <v>7.2</v>
      </c>
      <c r="DW122" s="927"/>
      <c r="DX122" s="927"/>
      <c r="DY122" s="927"/>
      <c r="DZ122" s="928"/>
    </row>
    <row r="123" spans="1:130" s="230" customFormat="1" ht="26.25" customHeight="1" x14ac:dyDescent="0.15">
      <c r="A123" s="1057"/>
      <c r="B123" s="949"/>
      <c r="C123" s="922" t="s">
        <v>443</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178</v>
      </c>
      <c r="BA123" s="251"/>
      <c r="BB123" s="251"/>
      <c r="BC123" s="251"/>
      <c r="BD123" s="251"/>
      <c r="BE123" s="251"/>
      <c r="BF123" s="251"/>
      <c r="BG123" s="251"/>
      <c r="BH123" s="251"/>
      <c r="BI123" s="251"/>
      <c r="BJ123" s="251"/>
      <c r="BK123" s="251"/>
      <c r="BL123" s="251"/>
      <c r="BM123" s="251"/>
      <c r="BN123" s="251"/>
      <c r="BO123" s="977" t="s">
        <v>457</v>
      </c>
      <c r="BP123" s="1005"/>
      <c r="BQ123" s="1063">
        <v>51549729</v>
      </c>
      <c r="BR123" s="1064"/>
      <c r="BS123" s="1064"/>
      <c r="BT123" s="1064"/>
      <c r="BU123" s="1064"/>
      <c r="BV123" s="1064">
        <v>51091683</v>
      </c>
      <c r="BW123" s="1064"/>
      <c r="BX123" s="1064"/>
      <c r="BY123" s="1064"/>
      <c r="BZ123" s="1064"/>
      <c r="CA123" s="1064">
        <v>50669737</v>
      </c>
      <c r="CB123" s="1064"/>
      <c r="CC123" s="1064"/>
      <c r="CD123" s="1064"/>
      <c r="CE123" s="1064"/>
      <c r="CF123" s="1001"/>
      <c r="CG123" s="1002"/>
      <c r="CH123" s="1002"/>
      <c r="CI123" s="1002"/>
      <c r="CJ123" s="1003"/>
      <c r="CK123" s="1009"/>
      <c r="CL123" s="1010"/>
      <c r="CM123" s="1010"/>
      <c r="CN123" s="1010"/>
      <c r="CO123" s="1011"/>
      <c r="CP123" s="1019" t="s">
        <v>398</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v>990896</v>
      </c>
      <c r="DR123" s="959"/>
      <c r="DS123" s="959"/>
      <c r="DT123" s="959"/>
      <c r="DU123" s="960"/>
      <c r="DV123" s="962">
        <v>4.9000000000000004</v>
      </c>
      <c r="DW123" s="963"/>
      <c r="DX123" s="963"/>
      <c r="DY123" s="963"/>
      <c r="DZ123" s="964"/>
    </row>
    <row r="124" spans="1:130" s="230" customFormat="1" ht="26.25" customHeight="1" thickBot="1" x14ac:dyDescent="0.2">
      <c r="A124" s="1057"/>
      <c r="B124" s="949"/>
      <c r="C124" s="922" t="s">
        <v>446</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458</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37.5</v>
      </c>
      <c r="BR124" s="1027"/>
      <c r="BS124" s="1027"/>
      <c r="BT124" s="1027"/>
      <c r="BU124" s="1027"/>
      <c r="BV124" s="1027">
        <v>33.200000000000003</v>
      </c>
      <c r="BW124" s="1027"/>
      <c r="BX124" s="1027"/>
      <c r="BY124" s="1027"/>
      <c r="BZ124" s="1027"/>
      <c r="CA124" s="1027">
        <v>33.200000000000003</v>
      </c>
      <c r="CB124" s="1027"/>
      <c r="CC124" s="1027"/>
      <c r="CD124" s="1027"/>
      <c r="CE124" s="1027"/>
      <c r="CF124" s="1028"/>
      <c r="CG124" s="1029"/>
      <c r="CH124" s="1029"/>
      <c r="CI124" s="1029"/>
      <c r="CJ124" s="1030"/>
      <c r="CK124" s="1012"/>
      <c r="CL124" s="1012"/>
      <c r="CM124" s="1012"/>
      <c r="CN124" s="1012"/>
      <c r="CO124" s="1013"/>
      <c r="CP124" s="1019" t="s">
        <v>459</v>
      </c>
      <c r="CQ124" s="1020"/>
      <c r="CR124" s="1020"/>
      <c r="CS124" s="1020"/>
      <c r="CT124" s="1020"/>
      <c r="CU124" s="1020"/>
      <c r="CV124" s="1020"/>
      <c r="CW124" s="1020"/>
      <c r="CX124" s="1020"/>
      <c r="CY124" s="1020"/>
      <c r="CZ124" s="1020"/>
      <c r="DA124" s="1020"/>
      <c r="DB124" s="1020"/>
      <c r="DC124" s="1020"/>
      <c r="DD124" s="1020"/>
      <c r="DE124" s="1020"/>
      <c r="DF124" s="1021"/>
      <c r="DG124" s="1004">
        <v>1885406</v>
      </c>
      <c r="DH124" s="986"/>
      <c r="DI124" s="986"/>
      <c r="DJ124" s="986"/>
      <c r="DK124" s="987"/>
      <c r="DL124" s="985">
        <v>1819263</v>
      </c>
      <c r="DM124" s="986"/>
      <c r="DN124" s="986"/>
      <c r="DO124" s="986"/>
      <c r="DP124" s="987"/>
      <c r="DQ124" s="985">
        <v>678770</v>
      </c>
      <c r="DR124" s="986"/>
      <c r="DS124" s="986"/>
      <c r="DT124" s="986"/>
      <c r="DU124" s="987"/>
      <c r="DV124" s="988">
        <v>3.4</v>
      </c>
      <c r="DW124" s="989"/>
      <c r="DX124" s="989"/>
      <c r="DY124" s="989"/>
      <c r="DZ124" s="990"/>
    </row>
    <row r="125" spans="1:130" s="230" customFormat="1" ht="26.25" customHeight="1" x14ac:dyDescent="0.15">
      <c r="A125" s="1057"/>
      <c r="B125" s="949"/>
      <c r="C125" s="922" t="s">
        <v>448</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460</v>
      </c>
      <c r="CL125" s="1007"/>
      <c r="CM125" s="1007"/>
      <c r="CN125" s="1007"/>
      <c r="CO125" s="1008"/>
      <c r="CP125" s="929" t="s">
        <v>461</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450</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462</v>
      </c>
      <c r="CQ126" s="923"/>
      <c r="CR126" s="923"/>
      <c r="CS126" s="923"/>
      <c r="CT126" s="923"/>
      <c r="CU126" s="923"/>
      <c r="CV126" s="923"/>
      <c r="CW126" s="923"/>
      <c r="CX126" s="923"/>
      <c r="CY126" s="923"/>
      <c r="CZ126" s="923"/>
      <c r="DA126" s="923"/>
      <c r="DB126" s="923"/>
      <c r="DC126" s="923"/>
      <c r="DD126" s="923"/>
      <c r="DE126" s="923"/>
      <c r="DF126" s="924"/>
      <c r="DG126" s="925">
        <v>272484</v>
      </c>
      <c r="DH126" s="926"/>
      <c r="DI126" s="926"/>
      <c r="DJ126" s="926"/>
      <c r="DK126" s="926"/>
      <c r="DL126" s="926">
        <v>81508</v>
      </c>
      <c r="DM126" s="926"/>
      <c r="DN126" s="926"/>
      <c r="DO126" s="926"/>
      <c r="DP126" s="926"/>
      <c r="DQ126" s="926">
        <v>197780</v>
      </c>
      <c r="DR126" s="926"/>
      <c r="DS126" s="926"/>
      <c r="DT126" s="926"/>
      <c r="DU126" s="926"/>
      <c r="DV126" s="927">
        <v>1</v>
      </c>
      <c r="DW126" s="927"/>
      <c r="DX126" s="927"/>
      <c r="DY126" s="927"/>
      <c r="DZ126" s="928"/>
    </row>
    <row r="127" spans="1:130" s="230" customFormat="1" ht="26.25" customHeight="1" x14ac:dyDescent="0.15">
      <c r="A127" s="1058"/>
      <c r="B127" s="951"/>
      <c r="C127" s="973" t="s">
        <v>463</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464</v>
      </c>
      <c r="AY127" s="1032"/>
      <c r="AZ127" s="1032"/>
      <c r="BA127" s="1032"/>
      <c r="BB127" s="1032"/>
      <c r="BC127" s="1032"/>
      <c r="BD127" s="1032"/>
      <c r="BE127" s="1033"/>
      <c r="BF127" s="1034" t="s">
        <v>465</v>
      </c>
      <c r="BG127" s="1032"/>
      <c r="BH127" s="1032"/>
      <c r="BI127" s="1032"/>
      <c r="BJ127" s="1032"/>
      <c r="BK127" s="1032"/>
      <c r="BL127" s="1033"/>
      <c r="BM127" s="1034" t="s">
        <v>466</v>
      </c>
      <c r="BN127" s="1032"/>
      <c r="BO127" s="1032"/>
      <c r="BP127" s="1032"/>
      <c r="BQ127" s="1032"/>
      <c r="BR127" s="1032"/>
      <c r="BS127" s="1033"/>
      <c r="BT127" s="1034" t="s">
        <v>467</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468</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469</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470</v>
      </c>
      <c r="X128" s="1043"/>
      <c r="Y128" s="1043"/>
      <c r="Z128" s="1044"/>
      <c r="AA128" s="1045">
        <v>575970</v>
      </c>
      <c r="AB128" s="1046"/>
      <c r="AC128" s="1046"/>
      <c r="AD128" s="1046"/>
      <c r="AE128" s="1047"/>
      <c r="AF128" s="1048">
        <v>581378</v>
      </c>
      <c r="AG128" s="1046"/>
      <c r="AH128" s="1046"/>
      <c r="AI128" s="1046"/>
      <c r="AJ128" s="1047"/>
      <c r="AK128" s="1048">
        <v>621878</v>
      </c>
      <c r="AL128" s="1046"/>
      <c r="AM128" s="1046"/>
      <c r="AN128" s="1046"/>
      <c r="AO128" s="1047"/>
      <c r="AP128" s="1049"/>
      <c r="AQ128" s="1050"/>
      <c r="AR128" s="1050"/>
      <c r="AS128" s="1050"/>
      <c r="AT128" s="1051"/>
      <c r="AU128" s="232"/>
      <c r="AV128" s="232"/>
      <c r="AW128" s="232"/>
      <c r="AX128" s="896" t="s">
        <v>471</v>
      </c>
      <c r="AY128" s="897"/>
      <c r="AZ128" s="897"/>
      <c r="BA128" s="897"/>
      <c r="BB128" s="897"/>
      <c r="BC128" s="897"/>
      <c r="BD128" s="897"/>
      <c r="BE128" s="898"/>
      <c r="BF128" s="1052" t="s">
        <v>122</v>
      </c>
      <c r="BG128" s="1053"/>
      <c r="BH128" s="1053"/>
      <c r="BI128" s="1053"/>
      <c r="BJ128" s="1053"/>
      <c r="BK128" s="1053"/>
      <c r="BL128" s="1054"/>
      <c r="BM128" s="1052">
        <v>12.15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472</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473</v>
      </c>
      <c r="X129" s="1071"/>
      <c r="Y129" s="1071"/>
      <c r="Z129" s="1072"/>
      <c r="AA129" s="958">
        <v>24677089</v>
      </c>
      <c r="AB129" s="959"/>
      <c r="AC129" s="959"/>
      <c r="AD129" s="959"/>
      <c r="AE129" s="960"/>
      <c r="AF129" s="961">
        <v>24005626</v>
      </c>
      <c r="AG129" s="959"/>
      <c r="AH129" s="959"/>
      <c r="AI129" s="959"/>
      <c r="AJ129" s="960"/>
      <c r="AK129" s="961">
        <v>23995071</v>
      </c>
      <c r="AL129" s="959"/>
      <c r="AM129" s="959"/>
      <c r="AN129" s="959"/>
      <c r="AO129" s="960"/>
      <c r="AP129" s="1073"/>
      <c r="AQ129" s="1074"/>
      <c r="AR129" s="1074"/>
      <c r="AS129" s="1074"/>
      <c r="AT129" s="1075"/>
      <c r="AU129" s="233"/>
      <c r="AV129" s="233"/>
      <c r="AW129" s="233"/>
      <c r="AX129" s="1065" t="s">
        <v>474</v>
      </c>
      <c r="AY129" s="923"/>
      <c r="AZ129" s="923"/>
      <c r="BA129" s="923"/>
      <c r="BB129" s="923"/>
      <c r="BC129" s="923"/>
      <c r="BD129" s="923"/>
      <c r="BE129" s="924"/>
      <c r="BF129" s="1066" t="s">
        <v>122</v>
      </c>
      <c r="BG129" s="1067"/>
      <c r="BH129" s="1067"/>
      <c r="BI129" s="1067"/>
      <c r="BJ129" s="1067"/>
      <c r="BK129" s="1067"/>
      <c r="BL129" s="1068"/>
      <c r="BM129" s="1066">
        <v>17.149999999999999</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475</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476</v>
      </c>
      <c r="X130" s="1071"/>
      <c r="Y130" s="1071"/>
      <c r="Z130" s="1072"/>
      <c r="AA130" s="958">
        <v>4308472</v>
      </c>
      <c r="AB130" s="959"/>
      <c r="AC130" s="959"/>
      <c r="AD130" s="959"/>
      <c r="AE130" s="960"/>
      <c r="AF130" s="961">
        <v>4098432</v>
      </c>
      <c r="AG130" s="959"/>
      <c r="AH130" s="959"/>
      <c r="AI130" s="959"/>
      <c r="AJ130" s="960"/>
      <c r="AK130" s="961">
        <v>3878026</v>
      </c>
      <c r="AL130" s="959"/>
      <c r="AM130" s="959"/>
      <c r="AN130" s="959"/>
      <c r="AO130" s="960"/>
      <c r="AP130" s="1073"/>
      <c r="AQ130" s="1074"/>
      <c r="AR130" s="1074"/>
      <c r="AS130" s="1074"/>
      <c r="AT130" s="1075"/>
      <c r="AU130" s="233"/>
      <c r="AV130" s="233"/>
      <c r="AW130" s="233"/>
      <c r="AX130" s="1065" t="s">
        <v>477</v>
      </c>
      <c r="AY130" s="923"/>
      <c r="AZ130" s="923"/>
      <c r="BA130" s="923"/>
      <c r="BB130" s="923"/>
      <c r="BC130" s="923"/>
      <c r="BD130" s="923"/>
      <c r="BE130" s="924"/>
      <c r="BF130" s="1101">
        <v>5.5</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478</v>
      </c>
      <c r="X131" s="1108"/>
      <c r="Y131" s="1108"/>
      <c r="Z131" s="1109"/>
      <c r="AA131" s="1004">
        <v>20368617</v>
      </c>
      <c r="AB131" s="986"/>
      <c r="AC131" s="986"/>
      <c r="AD131" s="986"/>
      <c r="AE131" s="987"/>
      <c r="AF131" s="985">
        <v>19907194</v>
      </c>
      <c r="AG131" s="986"/>
      <c r="AH131" s="986"/>
      <c r="AI131" s="986"/>
      <c r="AJ131" s="987"/>
      <c r="AK131" s="985">
        <v>20117045</v>
      </c>
      <c r="AL131" s="986"/>
      <c r="AM131" s="986"/>
      <c r="AN131" s="986"/>
      <c r="AO131" s="987"/>
      <c r="AP131" s="1110"/>
      <c r="AQ131" s="1111"/>
      <c r="AR131" s="1111"/>
      <c r="AS131" s="1111"/>
      <c r="AT131" s="1112"/>
      <c r="AU131" s="233"/>
      <c r="AV131" s="233"/>
      <c r="AW131" s="233"/>
      <c r="AX131" s="1083" t="s">
        <v>479</v>
      </c>
      <c r="AY131" s="726"/>
      <c r="AZ131" s="726"/>
      <c r="BA131" s="726"/>
      <c r="BB131" s="726"/>
      <c r="BC131" s="726"/>
      <c r="BD131" s="726"/>
      <c r="BE131" s="1036"/>
      <c r="BF131" s="1084">
        <v>33.200000000000003</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480</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481</v>
      </c>
      <c r="W132" s="1094"/>
      <c r="X132" s="1094"/>
      <c r="Y132" s="1094"/>
      <c r="Z132" s="1095"/>
      <c r="AA132" s="1096">
        <v>5.2073491289999998</v>
      </c>
      <c r="AB132" s="1097"/>
      <c r="AC132" s="1097"/>
      <c r="AD132" s="1097"/>
      <c r="AE132" s="1098"/>
      <c r="AF132" s="1099">
        <v>5.5221845930000004</v>
      </c>
      <c r="AG132" s="1097"/>
      <c r="AH132" s="1097"/>
      <c r="AI132" s="1097"/>
      <c r="AJ132" s="1098"/>
      <c r="AK132" s="1099">
        <v>5.8629087919999998</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482</v>
      </c>
      <c r="W133" s="1077"/>
      <c r="X133" s="1077"/>
      <c r="Y133" s="1077"/>
      <c r="Z133" s="1078"/>
      <c r="AA133" s="1079">
        <v>5.9</v>
      </c>
      <c r="AB133" s="1080"/>
      <c r="AC133" s="1080"/>
      <c r="AD133" s="1080"/>
      <c r="AE133" s="1081"/>
      <c r="AF133" s="1079">
        <v>5.6</v>
      </c>
      <c r="AG133" s="1080"/>
      <c r="AH133" s="1080"/>
      <c r="AI133" s="1080"/>
      <c r="AJ133" s="1081"/>
      <c r="AK133" s="1079">
        <v>5.5</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v4c1zyy1sOWrY5Sqg5sLb6k5SAtVyDlFpcVfe1AQpLFXP9SJ8IIPGe500Essw3AzuVUv9/beEFm9UOaAy4rC+g==" saltValue="gpGTD6NM12t4bTqvUudaN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W58" zoomScale="85" zoomScaleNormal="85" zoomScaleSheetLayoutView="85" workbookViewId="0">
      <selection activeCell="BD21" sqref="BD21"/>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l5R4Xi3taU441XkRu+y6w0/RHTTRWVZyKYAXdoDsrs+6e7g6BxU3jSNDPZb08yUU5qNp6GrslmOWSAuBajysuQ==" saltValue="jbsIiTQiiFogVDfqx0PLk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4"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hLJzUyFjbktoUla3UIKopTfVOtg7Q2MBR9DddTn6HI3UabQylAmdRTy0nRpXUxCp8Vfnyl8dJ6j91qbqXYfJQ==" saltValue="2czvsOP/Jg4FNQy+0gzz6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55" zoomScaleSheetLayoutView="55" workbookViewId="0">
      <selection activeCell="F40" sqref="F40"/>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486</v>
      </c>
      <c r="AP7" s="272"/>
      <c r="AQ7" s="273" t="s">
        <v>487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488</v>
      </c>
      <c r="AQ8" s="279" t="s">
        <v>489</v>
      </c>
      <c r="AR8" s="280" t="s">
        <v>490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491</v>
      </c>
      <c r="AL9" s="1117"/>
      <c r="AM9" s="1117"/>
      <c r="AN9" s="1118"/>
      <c r="AO9" s="281">
        <v>7363537</v>
      </c>
      <c r="AP9" s="281">
        <v>89558</v>
      </c>
      <c r="AQ9" s="282">
        <v>73824</v>
      </c>
      <c r="AR9" s="283">
        <v>21.3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492</v>
      </c>
      <c r="AL10" s="1117"/>
      <c r="AM10" s="1117"/>
      <c r="AN10" s="1118"/>
      <c r="AO10" s="284">
        <v>33</v>
      </c>
      <c r="AP10" s="284">
        <v>0</v>
      </c>
      <c r="AQ10" s="285">
        <v>6244</v>
      </c>
      <c r="AR10" s="286">
        <v>-100</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493</v>
      </c>
      <c r="AL11" s="1117"/>
      <c r="AM11" s="1117"/>
      <c r="AN11" s="1118"/>
      <c r="AO11" s="284">
        <v>250284</v>
      </c>
      <c r="AP11" s="284">
        <v>3044</v>
      </c>
      <c r="AQ11" s="285">
        <v>1048</v>
      </c>
      <c r="AR11" s="286">
        <v>190.5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494</v>
      </c>
      <c r="AL12" s="1117"/>
      <c r="AM12" s="1117"/>
      <c r="AN12" s="1118"/>
      <c r="AO12" s="284" t="s">
        <v>495</v>
      </c>
      <c r="AP12" s="284" t="s">
        <v>495</v>
      </c>
      <c r="AQ12" s="285">
        <v>8</v>
      </c>
      <c r="AR12" s="286" t="s">
        <v>495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496</v>
      </c>
      <c r="AL13" s="1117"/>
      <c r="AM13" s="1117"/>
      <c r="AN13" s="1118"/>
      <c r="AO13" s="284">
        <v>182989</v>
      </c>
      <c r="AP13" s="284">
        <v>2226</v>
      </c>
      <c r="AQ13" s="285">
        <v>2350</v>
      </c>
      <c r="AR13" s="286">
        <v>-5.3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497</v>
      </c>
      <c r="AL14" s="1117"/>
      <c r="AM14" s="1117"/>
      <c r="AN14" s="1118"/>
      <c r="AO14" s="284">
        <v>142259</v>
      </c>
      <c r="AP14" s="284">
        <v>1730</v>
      </c>
      <c r="AQ14" s="285">
        <v>1698</v>
      </c>
      <c r="AR14" s="286">
        <v>1.9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498</v>
      </c>
      <c r="AL15" s="1120"/>
      <c r="AM15" s="1120"/>
      <c r="AN15" s="1121"/>
      <c r="AO15" s="284">
        <v>-118000</v>
      </c>
      <c r="AP15" s="284">
        <v>-1435</v>
      </c>
      <c r="AQ15" s="285">
        <v>-3564</v>
      </c>
      <c r="AR15" s="286">
        <v>-59.7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178</v>
      </c>
      <c r="AL16" s="1120"/>
      <c r="AM16" s="1120"/>
      <c r="AN16" s="1121"/>
      <c r="AO16" s="284">
        <v>7821102</v>
      </c>
      <c r="AP16" s="284">
        <v>95123</v>
      </c>
      <c r="AQ16" s="285">
        <v>81608</v>
      </c>
      <c r="AR16" s="286">
        <v>16.600000000000001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500</v>
      </c>
      <c r="AP20" s="293" t="s">
        <v>501</v>
      </c>
      <c r="AQ20" s="294" t="s">
        <v>502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503</v>
      </c>
      <c r="AL21" s="1123"/>
      <c r="AM21" s="1123"/>
      <c r="AN21" s="1124"/>
      <c r="AO21" s="297">
        <v>9.1199999999999992</v>
      </c>
      <c r="AP21" s="298">
        <v>7.59</v>
      </c>
      <c r="AQ21" s="299">
        <v>1.53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504</v>
      </c>
      <c r="AL22" s="1123"/>
      <c r="AM22" s="1123"/>
      <c r="AN22" s="1124"/>
      <c r="AO22" s="302">
        <v>100.1</v>
      </c>
      <c r="AP22" s="303">
        <v>98.2</v>
      </c>
      <c r="AQ22" s="304">
        <v>1.9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505</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486</v>
      </c>
      <c r="AP30" s="272"/>
      <c r="AQ30" s="273" t="s">
        <v>487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488</v>
      </c>
      <c r="AQ31" s="279" t="s">
        <v>489</v>
      </c>
      <c r="AR31" s="280" t="s">
        <v>490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508</v>
      </c>
      <c r="AL32" s="1131"/>
      <c r="AM32" s="1131"/>
      <c r="AN32" s="1132"/>
      <c r="AO32" s="312">
        <v>4542599</v>
      </c>
      <c r="AP32" s="312">
        <v>55249</v>
      </c>
      <c r="AQ32" s="313">
        <v>42992</v>
      </c>
      <c r="AR32" s="314">
        <v>28.5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509</v>
      </c>
      <c r="AL33" s="1131"/>
      <c r="AM33" s="1131"/>
      <c r="AN33" s="1132"/>
      <c r="AO33" s="312" t="s">
        <v>495</v>
      </c>
      <c r="AP33" s="312" t="s">
        <v>495</v>
      </c>
      <c r="AQ33" s="313" t="s">
        <v>495</v>
      </c>
      <c r="AR33" s="314" t="s">
        <v>495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510</v>
      </c>
      <c r="AL34" s="1131"/>
      <c r="AM34" s="1131"/>
      <c r="AN34" s="1132"/>
      <c r="AO34" s="312" t="s">
        <v>495</v>
      </c>
      <c r="AP34" s="312" t="s">
        <v>495</v>
      </c>
      <c r="AQ34" s="313">
        <v>43</v>
      </c>
      <c r="AR34" s="314" t="s">
        <v>495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511</v>
      </c>
      <c r="AL35" s="1131"/>
      <c r="AM35" s="1131"/>
      <c r="AN35" s="1132"/>
      <c r="AO35" s="312">
        <v>1136749</v>
      </c>
      <c r="AP35" s="312">
        <v>13826</v>
      </c>
      <c r="AQ35" s="313">
        <v>11969</v>
      </c>
      <c r="AR35" s="314">
        <v>15.5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512</v>
      </c>
      <c r="AL36" s="1131"/>
      <c r="AM36" s="1131"/>
      <c r="AN36" s="1132"/>
      <c r="AO36" s="312" t="s">
        <v>495</v>
      </c>
      <c r="AP36" s="312" t="s">
        <v>495</v>
      </c>
      <c r="AQ36" s="313">
        <v>2138</v>
      </c>
      <c r="AR36" s="314" t="s">
        <v>495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513</v>
      </c>
      <c r="AL37" s="1131"/>
      <c r="AM37" s="1131"/>
      <c r="AN37" s="1132"/>
      <c r="AO37" s="312" t="s">
        <v>495</v>
      </c>
      <c r="AP37" s="312" t="s">
        <v>495</v>
      </c>
      <c r="AQ37" s="313">
        <v>592</v>
      </c>
      <c r="AR37" s="314" t="s">
        <v>495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514</v>
      </c>
      <c r="AL38" s="1134"/>
      <c r="AM38" s="1134"/>
      <c r="AN38" s="1135"/>
      <c r="AO38" s="315" t="s">
        <v>495</v>
      </c>
      <c r="AP38" s="315" t="s">
        <v>495</v>
      </c>
      <c r="AQ38" s="316">
        <v>2</v>
      </c>
      <c r="AR38" s="304" t="s">
        <v>495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515</v>
      </c>
      <c r="AL39" s="1134"/>
      <c r="AM39" s="1134"/>
      <c r="AN39" s="1135"/>
      <c r="AO39" s="312">
        <v>-621878</v>
      </c>
      <c r="AP39" s="312">
        <v>-7563</v>
      </c>
      <c r="AQ39" s="313">
        <v>-5777</v>
      </c>
      <c r="AR39" s="314">
        <v>30.9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516</v>
      </c>
      <c r="AL40" s="1131"/>
      <c r="AM40" s="1131"/>
      <c r="AN40" s="1132"/>
      <c r="AO40" s="312">
        <v>-3878026</v>
      </c>
      <c r="AP40" s="312">
        <v>-47166</v>
      </c>
      <c r="AQ40" s="313">
        <v>-36457</v>
      </c>
      <c r="AR40" s="314">
        <v>29.4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288</v>
      </c>
      <c r="AL41" s="1137"/>
      <c r="AM41" s="1137"/>
      <c r="AN41" s="1138"/>
      <c r="AO41" s="312">
        <v>1179444</v>
      </c>
      <c r="AP41" s="312">
        <v>14345</v>
      </c>
      <c r="AQ41" s="313">
        <v>15502</v>
      </c>
      <c r="AR41" s="314">
        <v>-7.5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486</v>
      </c>
      <c r="AN49" s="1127" t="s">
        <v>519</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520</v>
      </c>
      <c r="AO50" s="329" t="s">
        <v>521</v>
      </c>
      <c r="AP50" s="330" t="s">
        <v>522</v>
      </c>
      <c r="AQ50" s="331" t="s">
        <v>523</v>
      </c>
      <c r="AR50" s="332" t="s">
        <v>524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525</v>
      </c>
      <c r="AL51" s="325"/>
      <c r="AM51" s="333">
        <v>4949709</v>
      </c>
      <c r="AN51" s="334">
        <v>58930</v>
      </c>
      <c r="AO51" s="335">
        <v>-0.5</v>
      </c>
      <c r="AP51" s="336">
        <v>70166</v>
      </c>
      <c r="AQ51" s="337">
        <v>1.4</v>
      </c>
      <c r="AR51" s="338">
        <v>-1.9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526</v>
      </c>
      <c r="AM52" s="341">
        <v>2669965</v>
      </c>
      <c r="AN52" s="342">
        <v>31788</v>
      </c>
      <c r="AO52" s="343">
        <v>35.9</v>
      </c>
      <c r="AP52" s="344">
        <v>36115</v>
      </c>
      <c r="AQ52" s="345">
        <v>-6.2</v>
      </c>
      <c r="AR52" s="346">
        <v>42.1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527</v>
      </c>
      <c r="AL53" s="325"/>
      <c r="AM53" s="333">
        <v>5103391</v>
      </c>
      <c r="AN53" s="334">
        <v>60894</v>
      </c>
      <c r="AO53" s="335">
        <v>3.3</v>
      </c>
      <c r="AP53" s="336">
        <v>70329</v>
      </c>
      <c r="AQ53" s="337">
        <v>0.2</v>
      </c>
      <c r="AR53" s="338">
        <v>3.1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526</v>
      </c>
      <c r="AM54" s="341">
        <v>2501417</v>
      </c>
      <c r="AN54" s="342">
        <v>29847</v>
      </c>
      <c r="AO54" s="343">
        <v>-6.1</v>
      </c>
      <c r="AP54" s="344">
        <v>39403</v>
      </c>
      <c r="AQ54" s="345">
        <v>9.1</v>
      </c>
      <c r="AR54" s="346">
        <v>-15.2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528</v>
      </c>
      <c r="AL55" s="325"/>
      <c r="AM55" s="333">
        <v>5243775</v>
      </c>
      <c r="AN55" s="334">
        <v>63094</v>
      </c>
      <c r="AO55" s="335">
        <v>3.6</v>
      </c>
      <c r="AP55" s="336">
        <v>54225</v>
      </c>
      <c r="AQ55" s="337">
        <v>-22.9</v>
      </c>
      <c r="AR55" s="338">
        <v>26.5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526</v>
      </c>
      <c r="AM56" s="341">
        <v>2192061</v>
      </c>
      <c r="AN56" s="342">
        <v>26375</v>
      </c>
      <c r="AO56" s="343">
        <v>-11.6</v>
      </c>
      <c r="AP56" s="344">
        <v>27337</v>
      </c>
      <c r="AQ56" s="345">
        <v>-30.6</v>
      </c>
      <c r="AR56" s="346">
        <v>19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529</v>
      </c>
      <c r="AL57" s="325"/>
      <c r="AM57" s="333">
        <v>4906095</v>
      </c>
      <c r="AN57" s="334">
        <v>59038</v>
      </c>
      <c r="AO57" s="335">
        <v>-6.4</v>
      </c>
      <c r="AP57" s="336">
        <v>54016</v>
      </c>
      <c r="AQ57" s="337">
        <v>-0.4</v>
      </c>
      <c r="AR57" s="338">
        <v>-6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526</v>
      </c>
      <c r="AM58" s="341">
        <v>2040793</v>
      </c>
      <c r="AN58" s="342">
        <v>24558</v>
      </c>
      <c r="AO58" s="343">
        <v>-6.9</v>
      </c>
      <c r="AP58" s="344">
        <v>28078</v>
      </c>
      <c r="AQ58" s="345">
        <v>2.7</v>
      </c>
      <c r="AR58" s="346">
        <v>-9.6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530</v>
      </c>
      <c r="AL59" s="325"/>
      <c r="AM59" s="333">
        <v>4037300</v>
      </c>
      <c r="AN59" s="334">
        <v>49103</v>
      </c>
      <c r="AO59" s="335">
        <v>-16.8</v>
      </c>
      <c r="AP59" s="336">
        <v>52786</v>
      </c>
      <c r="AQ59" s="337">
        <v>-2.2999999999999998</v>
      </c>
      <c r="AR59" s="338">
        <v>-14.5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526</v>
      </c>
      <c r="AM60" s="341">
        <v>2265704</v>
      </c>
      <c r="AN60" s="342">
        <v>27556</v>
      </c>
      <c r="AO60" s="343">
        <v>12.2</v>
      </c>
      <c r="AP60" s="344">
        <v>28742</v>
      </c>
      <c r="AQ60" s="345">
        <v>2.4</v>
      </c>
      <c r="AR60" s="346">
        <v>9.8000000000000007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531</v>
      </c>
      <c r="AL61" s="347"/>
      <c r="AM61" s="348">
        <v>4848054</v>
      </c>
      <c r="AN61" s="349">
        <v>58212</v>
      </c>
      <c r="AO61" s="350">
        <v>-3.4</v>
      </c>
      <c r="AP61" s="351">
        <v>60304</v>
      </c>
      <c r="AQ61" s="352">
        <v>-4.8</v>
      </c>
      <c r="AR61" s="338">
        <v>1.4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526</v>
      </c>
      <c r="AM62" s="341">
        <v>2333988</v>
      </c>
      <c r="AN62" s="342">
        <v>28025</v>
      </c>
      <c r="AO62" s="343">
        <v>4.7</v>
      </c>
      <c r="AP62" s="344">
        <v>31935</v>
      </c>
      <c r="AQ62" s="345">
        <v>-4.5</v>
      </c>
      <c r="AR62" s="346">
        <v>9.1999999999999993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Oh8f9aosWVyOdlQUDPcWHibv0XOrmgqe8wWO8R9cx05vySciRuGGwfqlV4B08GVWYp9+NImx/DjndEvVqo6iWg==" saltValue="Pd5a/HsVc3gh6TlfzqNFz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election activeCell="BK99" sqref="BK99"/>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483</v>
      </c>
    </row>
    <row r="120" spans="125:125" ht="13.5" hidden="1" customHeight="1" x14ac:dyDescent="0.15"/>
    <row r="121" spans="125:125" ht="13.5" hidden="1" customHeight="1" x14ac:dyDescent="0.15">
      <c r="DU121" s="259"/>
    </row>
  </sheetData>
  <sheetProtection algorithmName="SHA-512" hashValue="FRV0l0Hfu3lwLbVuqHPNEMzwd66ofnrjZScS90DSRpnv8SGfhL/U8cQUgQZFYQ5jCAZuRckVs3K+LP6Cq+i1XA==" saltValue="h7YDY2zbUzhE7YJED6j7H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3" zoomScale="70" zoomScaleNormal="70" zoomScaleSheetLayoutView="55" workbookViewId="0">
      <selection activeCell="CZ99" sqref="CZ99"/>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483</v>
      </c>
    </row>
  </sheetData>
  <sheetProtection algorithmName="SHA-512" hashValue="vDWxdqsN4xl3QDOaUAae5VrTAUJtI7WuJpWlZDtN4Lo2RgoBW+AijAtJlGkdwT1aYEZUc/Le5uWv+j7FRmktvg==" saltValue="k1/sSJpWX22T6QbjeZ/0E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13" zoomScale="70" zoomScaleNormal="70" zoomScaleSheetLayoutView="100" workbookViewId="0">
      <selection activeCell="P45" sqref="P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533</v>
      </c>
      <c r="G46" s="8" t="s">
        <v>534</v>
      </c>
      <c r="H46" s="8" t="s">
        <v>535</v>
      </c>
      <c r="I46" s="8" t="s">
        <v>536</v>
      </c>
      <c r="J46" s="9" t="s">
        <v>537</v>
      </c>
    </row>
    <row r="47" spans="2:10" ht="57.75" customHeight="1" x14ac:dyDescent="0.15">
      <c r="B47" s="10"/>
      <c r="C47" s="1139" t="s">
        <v>3</v>
      </c>
      <c r="D47" s="1139"/>
      <c r="E47" s="1140"/>
      <c r="F47" s="11">
        <v>14.92</v>
      </c>
      <c r="G47" s="12">
        <v>13.29</v>
      </c>
      <c r="H47" s="12">
        <v>14.62</v>
      </c>
      <c r="I47" s="12">
        <v>18.93</v>
      </c>
      <c r="J47" s="13">
        <v>20.350000000000001</v>
      </c>
    </row>
    <row r="48" spans="2:10" ht="57.75" customHeight="1" x14ac:dyDescent="0.15">
      <c r="B48" s="14"/>
      <c r="C48" s="1141" t="s">
        <v>4</v>
      </c>
      <c r="D48" s="1141"/>
      <c r="E48" s="1142"/>
      <c r="F48" s="15">
        <v>5.18</v>
      </c>
      <c r="G48" s="16">
        <v>5.0999999999999996</v>
      </c>
      <c r="H48" s="16">
        <v>10.39</v>
      </c>
      <c r="I48" s="16">
        <v>7.38</v>
      </c>
      <c r="J48" s="17">
        <v>5.37</v>
      </c>
    </row>
    <row r="49" spans="2:10" ht="57.75" customHeight="1" thickBot="1" x14ac:dyDescent="0.2">
      <c r="B49" s="18"/>
      <c r="C49" s="1143" t="s">
        <v>5</v>
      </c>
      <c r="D49" s="1143"/>
      <c r="E49" s="1144"/>
      <c r="F49" s="19" t="s">
        <v>538</v>
      </c>
      <c r="G49" s="20" t="s">
        <v>539</v>
      </c>
      <c r="H49" s="20">
        <v>4.4800000000000004</v>
      </c>
      <c r="I49" s="20" t="s">
        <v>540</v>
      </c>
      <c r="J49" s="21" t="s">
        <v>541</v>
      </c>
    </row>
    <row r="50" spans="2:10" x14ac:dyDescent="0.15"/>
  </sheetData>
  <sheetProtection algorithmName="SHA-512" hashValue="+5EkAIut/M+aQM+CtGho4Pvtzhvtmx1drOCz91J2oYjlPLYvu+u9HRqDdfVycCXjR9ZlQmmOXnKNJQaOORpCyQ==" saltValue="IxuUV0mQh8uLstMlSOCj3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5" zoomScale="70" zoomScaleNormal="70" zoomScaleSheetLayoutView="100" workbookViewId="0">
      <selection activeCell="P37" sqref="P37"/>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533</v>
      </c>
      <c r="G33" s="29" t="s">
        <v>534</v>
      </c>
      <c r="H33" s="29" t="s">
        <v>535</v>
      </c>
      <c r="I33" s="29" t="s">
        <v>536</v>
      </c>
      <c r="J33" s="30" t="s">
        <v>537</v>
      </c>
      <c r="K33" s="22"/>
      <c r="L33" s="22"/>
      <c r="M33" s="22"/>
      <c r="N33" s="22"/>
      <c r="O33" s="22"/>
      <c r="P33" s="22"/>
    </row>
    <row r="34" spans="1:16" ht="39" customHeight="1" x14ac:dyDescent="0.15">
      <c r="A34" s="22"/>
      <c r="B34" s="31"/>
      <c r="C34" s="1151" t="s">
        <v>542</v>
      </c>
      <c r="D34" s="1151"/>
      <c r="E34" s="1152"/>
      <c r="F34" s="32">
        <v>0.06</v>
      </c>
      <c r="G34" s="33">
        <v>0.01</v>
      </c>
      <c r="H34" s="33" t="s">
        <v>543</v>
      </c>
      <c r="I34" s="33" t="s">
        <v>543</v>
      </c>
      <c r="J34" s="34" t="s">
        <v>543</v>
      </c>
      <c r="K34" s="22"/>
      <c r="L34" s="22"/>
      <c r="M34" s="22"/>
      <c r="N34" s="22"/>
      <c r="O34" s="22"/>
      <c r="P34" s="22"/>
    </row>
    <row r="35" spans="1:16" ht="39" customHeight="1" x14ac:dyDescent="0.15">
      <c r="A35" s="22"/>
      <c r="B35" s="35"/>
      <c r="C35" s="1145" t="s">
        <v>544</v>
      </c>
      <c r="D35" s="1146"/>
      <c r="E35" s="1147"/>
      <c r="F35" s="36">
        <v>16.95</v>
      </c>
      <c r="G35" s="37">
        <v>18.12</v>
      </c>
      <c r="H35" s="37">
        <v>9.15</v>
      </c>
      <c r="I35" s="37">
        <v>10.51</v>
      </c>
      <c r="J35" s="38">
        <v>8.5399999999999991</v>
      </c>
      <c r="K35" s="22"/>
      <c r="L35" s="22"/>
      <c r="M35" s="22"/>
      <c r="N35" s="22"/>
      <c r="O35" s="22"/>
      <c r="P35" s="22"/>
    </row>
    <row r="36" spans="1:16" ht="39" customHeight="1" x14ac:dyDescent="0.15">
      <c r="A36" s="22"/>
      <c r="B36" s="35"/>
      <c r="C36" s="1145" t="s">
        <v>545</v>
      </c>
      <c r="D36" s="1146"/>
      <c r="E36" s="1147"/>
      <c r="F36" s="36">
        <v>6.26</v>
      </c>
      <c r="G36" s="37">
        <v>5.5</v>
      </c>
      <c r="H36" s="37">
        <v>5.68</v>
      </c>
      <c r="I36" s="37">
        <v>6.87</v>
      </c>
      <c r="J36" s="38">
        <v>8.2200000000000006</v>
      </c>
      <c r="K36" s="22"/>
      <c r="L36" s="22"/>
      <c r="M36" s="22"/>
      <c r="N36" s="22"/>
      <c r="O36" s="22"/>
      <c r="P36" s="22"/>
    </row>
    <row r="37" spans="1:16" ht="39" customHeight="1" x14ac:dyDescent="0.15">
      <c r="A37" s="22"/>
      <c r="B37" s="35"/>
      <c r="C37" s="1145" t="s">
        <v>546</v>
      </c>
      <c r="D37" s="1146"/>
      <c r="E37" s="1147"/>
      <c r="F37" s="36">
        <v>5.1100000000000003</v>
      </c>
      <c r="G37" s="37">
        <v>5.01</v>
      </c>
      <c r="H37" s="37">
        <v>10.36</v>
      </c>
      <c r="I37" s="37">
        <v>7.19</v>
      </c>
      <c r="J37" s="38">
        <v>5.34</v>
      </c>
      <c r="K37" s="22"/>
      <c r="L37" s="22"/>
      <c r="M37" s="22"/>
      <c r="N37" s="22"/>
      <c r="O37" s="22"/>
      <c r="P37" s="22"/>
    </row>
    <row r="38" spans="1:16" ht="39" customHeight="1" x14ac:dyDescent="0.15">
      <c r="A38" s="22"/>
      <c r="B38" s="35"/>
      <c r="C38" s="1145" t="s">
        <v>547</v>
      </c>
      <c r="D38" s="1146"/>
      <c r="E38" s="1147"/>
      <c r="F38" s="36">
        <v>0.64</v>
      </c>
      <c r="G38" s="37">
        <v>2.2799999999999998</v>
      </c>
      <c r="H38" s="37">
        <v>2.98</v>
      </c>
      <c r="I38" s="37">
        <v>2.74</v>
      </c>
      <c r="J38" s="38">
        <v>2.95</v>
      </c>
      <c r="K38" s="22"/>
      <c r="L38" s="22"/>
      <c r="M38" s="22"/>
      <c r="N38" s="22"/>
      <c r="O38" s="22"/>
      <c r="P38" s="22"/>
    </row>
    <row r="39" spans="1:16" ht="39" customHeight="1" x14ac:dyDescent="0.15">
      <c r="A39" s="22"/>
      <c r="B39" s="35"/>
      <c r="C39" s="1145" t="s">
        <v>548</v>
      </c>
      <c r="D39" s="1146"/>
      <c r="E39" s="1147"/>
      <c r="F39" s="36">
        <v>0.26</v>
      </c>
      <c r="G39" s="37">
        <v>0.26</v>
      </c>
      <c r="H39" s="37">
        <v>0.7</v>
      </c>
      <c r="I39" s="37">
        <v>0.92</v>
      </c>
      <c r="J39" s="38">
        <v>0.61</v>
      </c>
      <c r="K39" s="22"/>
      <c r="L39" s="22"/>
      <c r="M39" s="22"/>
      <c r="N39" s="22"/>
      <c r="O39" s="22"/>
      <c r="P39" s="22"/>
    </row>
    <row r="40" spans="1:16" ht="39" customHeight="1" x14ac:dyDescent="0.15">
      <c r="A40" s="22"/>
      <c r="B40" s="35"/>
      <c r="C40" s="1145" t="s">
        <v>549</v>
      </c>
      <c r="D40" s="1146"/>
      <c r="E40" s="1147"/>
      <c r="F40" s="36">
        <v>2.62</v>
      </c>
      <c r="G40" s="37">
        <v>2.7</v>
      </c>
      <c r="H40" s="37">
        <v>1.3</v>
      </c>
      <c r="I40" s="37">
        <v>1.71</v>
      </c>
      <c r="J40" s="38">
        <v>0.21</v>
      </c>
      <c r="K40" s="22"/>
      <c r="L40" s="22"/>
      <c r="M40" s="22"/>
      <c r="N40" s="22"/>
      <c r="O40" s="22"/>
      <c r="P40" s="22"/>
    </row>
    <row r="41" spans="1:16" ht="39" customHeight="1" x14ac:dyDescent="0.15">
      <c r="A41" s="22"/>
      <c r="B41" s="35"/>
      <c r="C41" s="1145" t="s">
        <v>550</v>
      </c>
      <c r="D41" s="1146"/>
      <c r="E41" s="1147"/>
      <c r="F41" s="36">
        <v>0</v>
      </c>
      <c r="G41" s="37">
        <v>0.19</v>
      </c>
      <c r="H41" s="37">
        <v>0.25</v>
      </c>
      <c r="I41" s="37">
        <v>0.24</v>
      </c>
      <c r="J41" s="38">
        <v>0.17</v>
      </c>
      <c r="K41" s="22"/>
      <c r="L41" s="22"/>
      <c r="M41" s="22"/>
      <c r="N41" s="22"/>
      <c r="O41" s="22"/>
      <c r="P41" s="22"/>
    </row>
    <row r="42" spans="1:16" ht="39" customHeight="1" x14ac:dyDescent="0.15">
      <c r="A42" s="22"/>
      <c r="B42" s="39"/>
      <c r="C42" s="1145" t="s">
        <v>551</v>
      </c>
      <c r="D42" s="1146"/>
      <c r="E42" s="1147"/>
      <c r="F42" s="36" t="s">
        <v>495</v>
      </c>
      <c r="G42" s="37" t="s">
        <v>495</v>
      </c>
      <c r="H42" s="37" t="s">
        <v>495</v>
      </c>
      <c r="I42" s="37" t="s">
        <v>552</v>
      </c>
      <c r="J42" s="38" t="s">
        <v>495</v>
      </c>
      <c r="K42" s="22"/>
      <c r="L42" s="22"/>
      <c r="M42" s="22"/>
      <c r="N42" s="22"/>
      <c r="O42" s="22"/>
      <c r="P42" s="22"/>
    </row>
    <row r="43" spans="1:16" ht="39" customHeight="1" thickBot="1" x14ac:dyDescent="0.2">
      <c r="A43" s="22"/>
      <c r="B43" s="40"/>
      <c r="C43" s="1148" t="s">
        <v>553</v>
      </c>
      <c r="D43" s="1149"/>
      <c r="E43" s="1150"/>
      <c r="F43" s="41">
        <v>0.18</v>
      </c>
      <c r="G43" s="42">
        <v>0.24</v>
      </c>
      <c r="H43" s="42">
        <v>0.16</v>
      </c>
      <c r="I43" s="42">
        <v>0.23</v>
      </c>
      <c r="J43" s="43">
        <v>0.2</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sqbRx41ZKp96x21/zfzxnAKu5E+9DtB8jAEunejkpmbCVeKgQmDplsM9vaTTa0u8wh9YSp0VKiout8W2r+j1hA==" saltValue="PN1j//6YyhlIYNA3GX4Gw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16" zoomScale="55" zoomScaleNormal="55" zoomScaleSheetLayoutView="55" workbookViewId="0">
      <selection activeCell="U49" sqref="U4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533</v>
      </c>
      <c r="L44" s="56" t="s">
        <v>534</v>
      </c>
      <c r="M44" s="56" t="s">
        <v>535</v>
      </c>
      <c r="N44" s="56" t="s">
        <v>536</v>
      </c>
      <c r="O44" s="57" t="s">
        <v>537</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5201</v>
      </c>
      <c r="L45" s="60">
        <v>5034</v>
      </c>
      <c r="M45" s="60">
        <v>4841</v>
      </c>
      <c r="N45" s="60">
        <v>4717</v>
      </c>
      <c r="O45" s="61">
        <v>4543</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495</v>
      </c>
      <c r="L46" s="64" t="s">
        <v>495</v>
      </c>
      <c r="M46" s="64" t="s">
        <v>495</v>
      </c>
      <c r="N46" s="64" t="s">
        <v>495</v>
      </c>
      <c r="O46" s="65" t="s">
        <v>495</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495</v>
      </c>
      <c r="L47" s="64" t="s">
        <v>495</v>
      </c>
      <c r="M47" s="64" t="s">
        <v>495</v>
      </c>
      <c r="N47" s="64" t="s">
        <v>495</v>
      </c>
      <c r="O47" s="65" t="s">
        <v>495</v>
      </c>
      <c r="P47" s="48"/>
      <c r="Q47" s="48"/>
      <c r="R47" s="48"/>
      <c r="S47" s="48"/>
      <c r="T47" s="48"/>
      <c r="U47" s="48"/>
    </row>
    <row r="48" spans="1:21" ht="30.75" customHeight="1" x14ac:dyDescent="0.15">
      <c r="A48" s="48"/>
      <c r="B48" s="1155"/>
      <c r="C48" s="1156"/>
      <c r="D48" s="62"/>
      <c r="E48" s="1161" t="s">
        <v>13</v>
      </c>
      <c r="F48" s="1161"/>
      <c r="G48" s="1161"/>
      <c r="H48" s="1161"/>
      <c r="I48" s="1161"/>
      <c r="J48" s="1162"/>
      <c r="K48" s="63">
        <v>1204</v>
      </c>
      <c r="L48" s="64">
        <v>1154</v>
      </c>
      <c r="M48" s="64">
        <v>1104</v>
      </c>
      <c r="N48" s="64">
        <v>1063</v>
      </c>
      <c r="O48" s="65">
        <v>1137</v>
      </c>
      <c r="P48" s="48"/>
      <c r="Q48" s="48"/>
      <c r="R48" s="48"/>
      <c r="S48" s="48"/>
      <c r="T48" s="48"/>
      <c r="U48" s="48"/>
    </row>
    <row r="49" spans="1:21" ht="30.75" customHeight="1" x14ac:dyDescent="0.15">
      <c r="A49" s="48"/>
      <c r="B49" s="1155"/>
      <c r="C49" s="1156"/>
      <c r="D49" s="62"/>
      <c r="E49" s="1161" t="s">
        <v>14</v>
      </c>
      <c r="F49" s="1161"/>
      <c r="G49" s="1161"/>
      <c r="H49" s="1161"/>
      <c r="I49" s="1161"/>
      <c r="J49" s="1162"/>
      <c r="K49" s="63" t="s">
        <v>495</v>
      </c>
      <c r="L49" s="64" t="s">
        <v>495</v>
      </c>
      <c r="M49" s="64" t="s">
        <v>495</v>
      </c>
      <c r="N49" s="64" t="s">
        <v>495</v>
      </c>
      <c r="O49" s="65" t="s">
        <v>495</v>
      </c>
      <c r="P49" s="48"/>
      <c r="Q49" s="48"/>
      <c r="R49" s="48"/>
      <c r="S49" s="48"/>
      <c r="T49" s="48"/>
      <c r="U49" s="48"/>
    </row>
    <row r="50" spans="1:21" ht="30.75" customHeight="1" x14ac:dyDescent="0.15">
      <c r="A50" s="48"/>
      <c r="B50" s="1155"/>
      <c r="C50" s="1156"/>
      <c r="D50" s="62"/>
      <c r="E50" s="1161" t="s">
        <v>15</v>
      </c>
      <c r="F50" s="1161"/>
      <c r="G50" s="1161"/>
      <c r="H50" s="1161"/>
      <c r="I50" s="1161"/>
      <c r="J50" s="1162"/>
      <c r="K50" s="63" t="s">
        <v>495</v>
      </c>
      <c r="L50" s="64" t="s">
        <v>495</v>
      </c>
      <c r="M50" s="64" t="s">
        <v>495</v>
      </c>
      <c r="N50" s="64" t="s">
        <v>495</v>
      </c>
      <c r="O50" s="65" t="s">
        <v>495</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495</v>
      </c>
      <c r="L51" s="64" t="s">
        <v>495</v>
      </c>
      <c r="M51" s="64" t="s">
        <v>495</v>
      </c>
      <c r="N51" s="64" t="s">
        <v>495</v>
      </c>
      <c r="O51" s="65" t="s">
        <v>495</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5155</v>
      </c>
      <c r="L52" s="64">
        <v>5003</v>
      </c>
      <c r="M52" s="64">
        <v>4885</v>
      </c>
      <c r="N52" s="64">
        <v>4679</v>
      </c>
      <c r="O52" s="65">
        <v>4500</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1250</v>
      </c>
      <c r="L53" s="69">
        <v>1185</v>
      </c>
      <c r="M53" s="69">
        <v>1060</v>
      </c>
      <c r="N53" s="69">
        <v>1101</v>
      </c>
      <c r="O53" s="70">
        <v>1180</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554</v>
      </c>
      <c r="L57" s="81" t="s">
        <v>555</v>
      </c>
      <c r="M57" s="81" t="s">
        <v>556</v>
      </c>
      <c r="N57" s="81" t="s">
        <v>557</v>
      </c>
      <c r="O57" s="82" t="s">
        <v>558</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VFvbpyl+3jXl/KKftY2WVnDI5Nbt6AREVl6L8JZk6ISxGK9R7bhtE4GV3AWm+baDjUiOCGk64pFVyi31n/2Fg==" saltValue="VLiQS0DRQNtdEWPSA9ntb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12" zoomScale="70" zoomScaleNormal="70" zoomScaleSheetLayoutView="100" workbookViewId="0">
      <selection activeCell="O39" sqref="O39"/>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533</v>
      </c>
      <c r="J40" s="103" t="s">
        <v>534</v>
      </c>
      <c r="K40" s="103" t="s">
        <v>535</v>
      </c>
      <c r="L40" s="103" t="s">
        <v>536</v>
      </c>
      <c r="M40" s="104" t="s">
        <v>537</v>
      </c>
    </row>
    <row r="41" spans="2:13" ht="27.75" customHeight="1" x14ac:dyDescent="0.15">
      <c r="B41" s="1184" t="s">
        <v>30</v>
      </c>
      <c r="C41" s="1185"/>
      <c r="D41" s="105"/>
      <c r="E41" s="1190" t="s">
        <v>31</v>
      </c>
      <c r="F41" s="1190"/>
      <c r="G41" s="1190"/>
      <c r="H41" s="1191"/>
      <c r="I41" s="355">
        <v>40751</v>
      </c>
      <c r="J41" s="356">
        <v>40312</v>
      </c>
      <c r="K41" s="356">
        <v>39743</v>
      </c>
      <c r="L41" s="356">
        <v>38695</v>
      </c>
      <c r="M41" s="357">
        <v>37342</v>
      </c>
    </row>
    <row r="42" spans="2:13" ht="27.75" customHeight="1" x14ac:dyDescent="0.15">
      <c r="B42" s="1186"/>
      <c r="C42" s="1187"/>
      <c r="D42" s="106"/>
      <c r="E42" s="1192" t="s">
        <v>32</v>
      </c>
      <c r="F42" s="1192"/>
      <c r="G42" s="1192"/>
      <c r="H42" s="1193"/>
      <c r="I42" s="358">
        <v>393</v>
      </c>
      <c r="J42" s="359">
        <v>394</v>
      </c>
      <c r="K42" s="359">
        <v>395</v>
      </c>
      <c r="L42" s="359">
        <v>396</v>
      </c>
      <c r="M42" s="360">
        <v>397</v>
      </c>
    </row>
    <row r="43" spans="2:13" ht="27.75" customHeight="1" x14ac:dyDescent="0.15">
      <c r="B43" s="1186"/>
      <c r="C43" s="1187"/>
      <c r="D43" s="106"/>
      <c r="E43" s="1192" t="s">
        <v>33</v>
      </c>
      <c r="F43" s="1192"/>
      <c r="G43" s="1192"/>
      <c r="H43" s="1193"/>
      <c r="I43" s="358">
        <v>13677</v>
      </c>
      <c r="J43" s="359">
        <v>13677</v>
      </c>
      <c r="K43" s="359">
        <v>13737</v>
      </c>
      <c r="L43" s="359">
        <v>13524</v>
      </c>
      <c r="M43" s="360">
        <v>14403</v>
      </c>
    </row>
    <row r="44" spans="2:13" ht="27.75" customHeight="1" x14ac:dyDescent="0.15">
      <c r="B44" s="1186"/>
      <c r="C44" s="1187"/>
      <c r="D44" s="106"/>
      <c r="E44" s="1192" t="s">
        <v>34</v>
      </c>
      <c r="F44" s="1192"/>
      <c r="G44" s="1192"/>
      <c r="H44" s="1193"/>
      <c r="I44" s="358" t="s">
        <v>495</v>
      </c>
      <c r="J44" s="359" t="s">
        <v>495</v>
      </c>
      <c r="K44" s="359" t="s">
        <v>495</v>
      </c>
      <c r="L44" s="359" t="s">
        <v>495</v>
      </c>
      <c r="M44" s="360" t="s">
        <v>495</v>
      </c>
    </row>
    <row r="45" spans="2:13" ht="27.75" customHeight="1" x14ac:dyDescent="0.15">
      <c r="B45" s="1186"/>
      <c r="C45" s="1187"/>
      <c r="D45" s="106"/>
      <c r="E45" s="1192" t="s">
        <v>35</v>
      </c>
      <c r="F45" s="1192"/>
      <c r="G45" s="1192"/>
      <c r="H45" s="1193"/>
      <c r="I45" s="358">
        <v>5340</v>
      </c>
      <c r="J45" s="359">
        <v>5183</v>
      </c>
      <c r="K45" s="359">
        <v>5048</v>
      </c>
      <c r="L45" s="359">
        <v>5022</v>
      </c>
      <c r="M45" s="360">
        <v>5012</v>
      </c>
    </row>
    <row r="46" spans="2:13" ht="27.75" customHeight="1" x14ac:dyDescent="0.15">
      <c r="B46" s="1186"/>
      <c r="C46" s="1187"/>
      <c r="D46" s="107"/>
      <c r="E46" s="1192" t="s">
        <v>36</v>
      </c>
      <c r="F46" s="1192"/>
      <c r="G46" s="1192"/>
      <c r="H46" s="1193"/>
      <c r="I46" s="358">
        <v>246</v>
      </c>
      <c r="J46" s="359">
        <v>239</v>
      </c>
      <c r="K46" s="359">
        <v>272</v>
      </c>
      <c r="L46" s="359">
        <v>82</v>
      </c>
      <c r="M46" s="360">
        <v>198</v>
      </c>
    </row>
    <row r="47" spans="2:13" ht="27.75" customHeight="1" x14ac:dyDescent="0.15">
      <c r="B47" s="1186"/>
      <c r="C47" s="1187"/>
      <c r="D47" s="108"/>
      <c r="E47" s="1194" t="s">
        <v>37</v>
      </c>
      <c r="F47" s="1195"/>
      <c r="G47" s="1195"/>
      <c r="H47" s="1196"/>
      <c r="I47" s="358" t="s">
        <v>495</v>
      </c>
      <c r="J47" s="359" t="s">
        <v>495</v>
      </c>
      <c r="K47" s="359" t="s">
        <v>495</v>
      </c>
      <c r="L47" s="359" t="s">
        <v>495</v>
      </c>
      <c r="M47" s="360" t="s">
        <v>495</v>
      </c>
    </row>
    <row r="48" spans="2:13" ht="27.75" customHeight="1" x14ac:dyDescent="0.15">
      <c r="B48" s="1186"/>
      <c r="C48" s="1187"/>
      <c r="D48" s="106"/>
      <c r="E48" s="1192" t="s">
        <v>38</v>
      </c>
      <c r="F48" s="1192"/>
      <c r="G48" s="1192"/>
      <c r="H48" s="1193"/>
      <c r="I48" s="358" t="s">
        <v>495</v>
      </c>
      <c r="J48" s="359" t="s">
        <v>495</v>
      </c>
      <c r="K48" s="359" t="s">
        <v>495</v>
      </c>
      <c r="L48" s="359" t="s">
        <v>495</v>
      </c>
      <c r="M48" s="360" t="s">
        <v>495</v>
      </c>
    </row>
    <row r="49" spans="2:13" ht="27.75" customHeight="1" x14ac:dyDescent="0.15">
      <c r="B49" s="1188"/>
      <c r="C49" s="1189"/>
      <c r="D49" s="106"/>
      <c r="E49" s="1192" t="s">
        <v>39</v>
      </c>
      <c r="F49" s="1192"/>
      <c r="G49" s="1192"/>
      <c r="H49" s="1193"/>
      <c r="I49" s="358" t="s">
        <v>495</v>
      </c>
      <c r="J49" s="359" t="s">
        <v>495</v>
      </c>
      <c r="K49" s="359" t="s">
        <v>495</v>
      </c>
      <c r="L49" s="359" t="s">
        <v>495</v>
      </c>
      <c r="M49" s="360" t="s">
        <v>495</v>
      </c>
    </row>
    <row r="50" spans="2:13" ht="27.75" customHeight="1" x14ac:dyDescent="0.15">
      <c r="B50" s="1197" t="s">
        <v>40</v>
      </c>
      <c r="C50" s="1198"/>
      <c r="D50" s="109"/>
      <c r="E50" s="1192" t="s">
        <v>41</v>
      </c>
      <c r="F50" s="1192"/>
      <c r="G50" s="1192"/>
      <c r="H50" s="1193"/>
      <c r="I50" s="358">
        <v>8451</v>
      </c>
      <c r="J50" s="359">
        <v>8319</v>
      </c>
      <c r="K50" s="359">
        <v>9711</v>
      </c>
      <c r="L50" s="359">
        <v>11175</v>
      </c>
      <c r="M50" s="360">
        <v>11478</v>
      </c>
    </row>
    <row r="51" spans="2:13" ht="27.75" customHeight="1" x14ac:dyDescent="0.15">
      <c r="B51" s="1186"/>
      <c r="C51" s="1187"/>
      <c r="D51" s="106"/>
      <c r="E51" s="1192" t="s">
        <v>42</v>
      </c>
      <c r="F51" s="1192"/>
      <c r="G51" s="1192"/>
      <c r="H51" s="1193"/>
      <c r="I51" s="358">
        <v>5653</v>
      </c>
      <c r="J51" s="359">
        <v>5773</v>
      </c>
      <c r="K51" s="359">
        <v>5478</v>
      </c>
      <c r="L51" s="359">
        <v>5641</v>
      </c>
      <c r="M51" s="360">
        <v>6142</v>
      </c>
    </row>
    <row r="52" spans="2:13" ht="27.75" customHeight="1" x14ac:dyDescent="0.15">
      <c r="B52" s="1188"/>
      <c r="C52" s="1189"/>
      <c r="D52" s="106"/>
      <c r="E52" s="1192" t="s">
        <v>43</v>
      </c>
      <c r="F52" s="1192"/>
      <c r="G52" s="1192"/>
      <c r="H52" s="1193"/>
      <c r="I52" s="358">
        <v>38782</v>
      </c>
      <c r="J52" s="359">
        <v>37614</v>
      </c>
      <c r="K52" s="359">
        <v>36361</v>
      </c>
      <c r="L52" s="359">
        <v>34276</v>
      </c>
      <c r="M52" s="360">
        <v>33049</v>
      </c>
    </row>
    <row r="53" spans="2:13" ht="27.75" customHeight="1" thickBot="1" x14ac:dyDescent="0.2">
      <c r="B53" s="1199" t="s">
        <v>19</v>
      </c>
      <c r="C53" s="1200"/>
      <c r="D53" s="110"/>
      <c r="E53" s="1201" t="s">
        <v>44</v>
      </c>
      <c r="F53" s="1201"/>
      <c r="G53" s="1201"/>
      <c r="H53" s="1202"/>
      <c r="I53" s="361">
        <v>7520</v>
      </c>
      <c r="J53" s="362">
        <v>8098</v>
      </c>
      <c r="K53" s="362">
        <v>7647</v>
      </c>
      <c r="L53" s="362">
        <v>6627</v>
      </c>
      <c r="M53" s="363">
        <v>6683</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OfAN7S6qewkiyufyLMnj2c4X5Nwp1w6YRxH6ErSHypy5GkqxnQukmN2935k4n3hoahGCigOQXSbBn0l6HnfKkQ==" saltValue="eRXf48C3k798CVZWmnZu4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abSelected="1" topLeftCell="A37" zoomScale="70" zoomScaleNormal="70" zoomScaleSheetLayoutView="100" workbookViewId="0">
      <selection activeCell="H60" sqref="H60"/>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535</v>
      </c>
      <c r="G54" s="119" t="s">
        <v>536</v>
      </c>
      <c r="H54" s="120" t="s">
        <v>537</v>
      </c>
    </row>
    <row r="55" spans="2:8" ht="52.5" customHeight="1" x14ac:dyDescent="0.15">
      <c r="B55" s="121"/>
      <c r="C55" s="1211" t="s">
        <v>46</v>
      </c>
      <c r="D55" s="1211"/>
      <c r="E55" s="1212"/>
      <c r="F55" s="122">
        <v>3609</v>
      </c>
      <c r="G55" s="122">
        <v>4543</v>
      </c>
      <c r="H55" s="123">
        <v>4884</v>
      </c>
    </row>
    <row r="56" spans="2:8" ht="52.5" customHeight="1" x14ac:dyDescent="0.15">
      <c r="B56" s="124"/>
      <c r="C56" s="1213" t="s">
        <v>47</v>
      </c>
      <c r="D56" s="1213"/>
      <c r="E56" s="1214"/>
      <c r="F56" s="125">
        <v>1071</v>
      </c>
      <c r="G56" s="125">
        <v>1071</v>
      </c>
      <c r="H56" s="126">
        <v>1031</v>
      </c>
    </row>
    <row r="57" spans="2:8" ht="53.25" customHeight="1" x14ac:dyDescent="0.15">
      <c r="B57" s="124"/>
      <c r="C57" s="1215" t="s">
        <v>48</v>
      </c>
      <c r="D57" s="1215"/>
      <c r="E57" s="1216"/>
      <c r="F57" s="127">
        <v>4607</v>
      </c>
      <c r="G57" s="127">
        <v>4565</v>
      </c>
      <c r="H57" s="128">
        <v>4267</v>
      </c>
    </row>
    <row r="58" spans="2:8" ht="45.75" customHeight="1" x14ac:dyDescent="0.15">
      <c r="B58" s="129"/>
      <c r="C58" s="1203" t="s">
        <v>592</v>
      </c>
      <c r="D58" s="1204"/>
      <c r="E58" s="1205"/>
      <c r="F58" s="130">
        <v>438</v>
      </c>
      <c r="G58" s="130">
        <v>677</v>
      </c>
      <c r="H58" s="131">
        <v>1258</v>
      </c>
    </row>
    <row r="59" spans="2:8" ht="45.75" customHeight="1" x14ac:dyDescent="0.15">
      <c r="B59" s="129"/>
      <c r="C59" s="1203" t="s">
        <v>593</v>
      </c>
      <c r="D59" s="1204"/>
      <c r="E59" s="1205"/>
      <c r="F59" s="130">
        <v>1155</v>
      </c>
      <c r="G59" s="130">
        <v>1155</v>
      </c>
      <c r="H59" s="131">
        <v>1155</v>
      </c>
    </row>
    <row r="60" spans="2:8" ht="45.75" customHeight="1" x14ac:dyDescent="0.15">
      <c r="B60" s="129"/>
      <c r="C60" s="1203" t="s">
        <v>594</v>
      </c>
      <c r="D60" s="1204"/>
      <c r="E60" s="1205"/>
      <c r="F60" s="130">
        <v>1421</v>
      </c>
      <c r="G60" s="130">
        <v>1115</v>
      </c>
      <c r="H60" s="131">
        <v>815</v>
      </c>
    </row>
    <row r="61" spans="2:8" ht="45.75" customHeight="1" x14ac:dyDescent="0.15">
      <c r="B61" s="129"/>
      <c r="C61" s="1203" t="s">
        <v>595</v>
      </c>
      <c r="D61" s="1204"/>
      <c r="E61" s="1205"/>
      <c r="F61" s="130" t="s">
        <v>597</v>
      </c>
      <c r="G61" s="130" t="s">
        <v>598</v>
      </c>
      <c r="H61" s="131">
        <v>295</v>
      </c>
    </row>
    <row r="62" spans="2:8" ht="45.75" customHeight="1" thickBot="1" x14ac:dyDescent="0.2">
      <c r="B62" s="132"/>
      <c r="C62" s="1206" t="s">
        <v>596</v>
      </c>
      <c r="D62" s="1207"/>
      <c r="E62" s="1208"/>
      <c r="F62" s="133" t="s">
        <v>598</v>
      </c>
      <c r="G62" s="133" t="s">
        <v>599</v>
      </c>
      <c r="H62" s="134">
        <v>162</v>
      </c>
    </row>
    <row r="63" spans="2:8" ht="52.5" customHeight="1" thickBot="1" x14ac:dyDescent="0.2">
      <c r="B63" s="135"/>
      <c r="C63" s="1209" t="s">
        <v>49</v>
      </c>
      <c r="D63" s="1209"/>
      <c r="E63" s="1210"/>
      <c r="F63" s="136">
        <v>9287</v>
      </c>
      <c r="G63" s="136">
        <v>10180</v>
      </c>
      <c r="H63" s="137">
        <v>10182</v>
      </c>
    </row>
    <row r="64" spans="2:8" x14ac:dyDescent="0.15"/>
  </sheetData>
  <sheetProtection algorithmName="SHA-512" hashValue="VkcDQBTWGq9eC3LZWAkPEA+uZ4bMsrp4N8x4kZaVm05Hvmza1ReVHKusSW+E1OhpF5RQ5LMXVLWlfZ7CxvoCig==" saltValue="DMvYG0L5d1WYWVfyPmUaH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532</v>
      </c>
      <c r="G2" s="151"/>
      <c r="H2" s="152"/>
    </row>
    <row r="3" spans="1:8" x14ac:dyDescent="0.15">
      <c r="A3" s="148" t="s">
        <v>525</v>
      </c>
      <c r="B3" s="153"/>
      <c r="C3" s="154"/>
      <c r="D3" s="155">
        <v>58930</v>
      </c>
      <c r="E3" s="156"/>
      <c r="F3" s="157">
        <v>70166</v>
      </c>
      <c r="G3" s="158"/>
      <c r="H3" s="159"/>
    </row>
    <row r="4" spans="1:8" x14ac:dyDescent="0.15">
      <c r="A4" s="160"/>
      <c r="B4" s="161"/>
      <c r="C4" s="162"/>
      <c r="D4" s="163">
        <v>31788</v>
      </c>
      <c r="E4" s="164"/>
      <c r="F4" s="165">
        <v>36115</v>
      </c>
      <c r="G4" s="166"/>
      <c r="H4" s="167"/>
    </row>
    <row r="5" spans="1:8" x14ac:dyDescent="0.15">
      <c r="A5" s="148" t="s">
        <v>527</v>
      </c>
      <c r="B5" s="153"/>
      <c r="C5" s="154"/>
      <c r="D5" s="155">
        <v>60894</v>
      </c>
      <c r="E5" s="156"/>
      <c r="F5" s="157">
        <v>70329</v>
      </c>
      <c r="G5" s="158"/>
      <c r="H5" s="159"/>
    </row>
    <row r="6" spans="1:8" x14ac:dyDescent="0.15">
      <c r="A6" s="160"/>
      <c r="B6" s="161"/>
      <c r="C6" s="162"/>
      <c r="D6" s="163">
        <v>29847</v>
      </c>
      <c r="E6" s="164"/>
      <c r="F6" s="165">
        <v>39403</v>
      </c>
      <c r="G6" s="166"/>
      <c r="H6" s="167"/>
    </row>
    <row r="7" spans="1:8" x14ac:dyDescent="0.15">
      <c r="A7" s="148" t="s">
        <v>528</v>
      </c>
      <c r="B7" s="153"/>
      <c r="C7" s="154"/>
      <c r="D7" s="155">
        <v>63094</v>
      </c>
      <c r="E7" s="156"/>
      <c r="F7" s="157">
        <v>54225</v>
      </c>
      <c r="G7" s="158"/>
      <c r="H7" s="159"/>
    </row>
    <row r="8" spans="1:8" x14ac:dyDescent="0.15">
      <c r="A8" s="160"/>
      <c r="B8" s="161"/>
      <c r="C8" s="162"/>
      <c r="D8" s="163">
        <v>26375</v>
      </c>
      <c r="E8" s="164"/>
      <c r="F8" s="165">
        <v>27337</v>
      </c>
      <c r="G8" s="166"/>
      <c r="H8" s="167"/>
    </row>
    <row r="9" spans="1:8" x14ac:dyDescent="0.15">
      <c r="A9" s="148" t="s">
        <v>529</v>
      </c>
      <c r="B9" s="153"/>
      <c r="C9" s="154"/>
      <c r="D9" s="155">
        <v>59038</v>
      </c>
      <c r="E9" s="156"/>
      <c r="F9" s="157">
        <v>54016</v>
      </c>
      <c r="G9" s="158"/>
      <c r="H9" s="159"/>
    </row>
    <row r="10" spans="1:8" x14ac:dyDescent="0.15">
      <c r="A10" s="160"/>
      <c r="B10" s="161"/>
      <c r="C10" s="162"/>
      <c r="D10" s="163">
        <v>24558</v>
      </c>
      <c r="E10" s="164"/>
      <c r="F10" s="165">
        <v>28078</v>
      </c>
      <c r="G10" s="166"/>
      <c r="H10" s="167"/>
    </row>
    <row r="11" spans="1:8" x14ac:dyDescent="0.15">
      <c r="A11" s="148" t="s">
        <v>530</v>
      </c>
      <c r="B11" s="153"/>
      <c r="C11" s="154"/>
      <c r="D11" s="155">
        <v>49103</v>
      </c>
      <c r="E11" s="156"/>
      <c r="F11" s="157">
        <v>52786</v>
      </c>
      <c r="G11" s="158"/>
      <c r="H11" s="159"/>
    </row>
    <row r="12" spans="1:8" x14ac:dyDescent="0.15">
      <c r="A12" s="160"/>
      <c r="B12" s="161"/>
      <c r="C12" s="168"/>
      <c r="D12" s="163">
        <v>27556</v>
      </c>
      <c r="E12" s="164"/>
      <c r="F12" s="165">
        <v>28742</v>
      </c>
      <c r="G12" s="166"/>
      <c r="H12" s="167"/>
    </row>
    <row r="13" spans="1:8" x14ac:dyDescent="0.15">
      <c r="A13" s="148"/>
      <c r="B13" s="153"/>
      <c r="C13" s="169"/>
      <c r="D13" s="170">
        <v>58212</v>
      </c>
      <c r="E13" s="171"/>
      <c r="F13" s="172">
        <v>60304</v>
      </c>
      <c r="G13" s="173"/>
      <c r="H13" s="159"/>
    </row>
    <row r="14" spans="1:8" x14ac:dyDescent="0.15">
      <c r="A14" s="160"/>
      <c r="B14" s="161"/>
      <c r="C14" s="162"/>
      <c r="D14" s="163">
        <v>28025</v>
      </c>
      <c r="E14" s="164"/>
      <c r="F14" s="165">
        <v>31935</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5.18</v>
      </c>
      <c r="C19" s="174">
        <f>ROUND(VALUE(SUBSTITUTE(実質収支比率等に係る経年分析!G$48,"▲","-")),2)</f>
        <v>5.0999999999999996</v>
      </c>
      <c r="D19" s="174">
        <f>ROUND(VALUE(SUBSTITUTE(実質収支比率等に係る経年分析!H$48,"▲","-")),2)</f>
        <v>10.39</v>
      </c>
      <c r="E19" s="174">
        <f>ROUND(VALUE(SUBSTITUTE(実質収支比率等に係る経年分析!I$48,"▲","-")),2)</f>
        <v>7.38</v>
      </c>
      <c r="F19" s="174">
        <f>ROUND(VALUE(SUBSTITUTE(実質収支比率等に係る経年分析!J$48,"▲","-")),2)</f>
        <v>5.37</v>
      </c>
    </row>
    <row r="20" spans="1:11" x14ac:dyDescent="0.15">
      <c r="A20" s="174" t="s">
        <v>53</v>
      </c>
      <c r="B20" s="174">
        <f>ROUND(VALUE(SUBSTITUTE(実質収支比率等に係る経年分析!F$47,"▲","-")),2)</f>
        <v>14.92</v>
      </c>
      <c r="C20" s="174">
        <f>ROUND(VALUE(SUBSTITUTE(実質収支比率等に係る経年分析!G$47,"▲","-")),2)</f>
        <v>13.29</v>
      </c>
      <c r="D20" s="174">
        <f>ROUND(VALUE(SUBSTITUTE(実質収支比率等に係る経年分析!H$47,"▲","-")),2)</f>
        <v>14.62</v>
      </c>
      <c r="E20" s="174">
        <f>ROUND(VALUE(SUBSTITUTE(実質収支比率等に係る経年分析!I$47,"▲","-")),2)</f>
        <v>18.93</v>
      </c>
      <c r="F20" s="174">
        <f>ROUND(VALUE(SUBSTITUTE(実質収支比率等に係る経年分析!J$47,"▲","-")),2)</f>
        <v>20.350000000000001</v>
      </c>
    </row>
    <row r="21" spans="1:11" x14ac:dyDescent="0.15">
      <c r="A21" s="174" t="s">
        <v>54</v>
      </c>
      <c r="B21" s="174">
        <f>IF(ISNUMBER(VALUE(SUBSTITUTE(実質収支比率等に係る経年分析!F$49,"▲","-"))),ROUND(VALUE(SUBSTITUTE(実質収支比率等に係る経年分析!F$49,"▲","-")),2),NA())</f>
        <v>-5.37</v>
      </c>
      <c r="C21" s="174">
        <f>IF(ISNUMBER(VALUE(SUBSTITUTE(実質収支比率等に係る経年分析!G$49,"▲","-"))),ROUND(VALUE(SUBSTITUTE(実質収支比率等に係る経年分析!G$49,"▲","-")),2),NA())</f>
        <v>-3.96</v>
      </c>
      <c r="D21" s="174">
        <f>IF(ISNUMBER(VALUE(SUBSTITUTE(実質収支比率等に係る経年分析!H$49,"▲","-"))),ROUND(VALUE(SUBSTITUTE(実質収支比率等に係る経年分析!H$49,"▲","-")),2),NA())</f>
        <v>4.4800000000000004</v>
      </c>
      <c r="E21" s="174">
        <f>IF(ISNUMBER(VALUE(SUBSTITUTE(実質収支比率等に係る経年分析!I$49,"▲","-"))),ROUND(VALUE(SUBSTITUTE(実質収支比率等に係る経年分析!I$49,"▲","-")),2),NA())</f>
        <v>-4.83</v>
      </c>
      <c r="F21" s="174">
        <f>IF(ISNUMBER(VALUE(SUBSTITUTE(実質収支比率等に係る経年分析!J$49,"▲","-"))),ROUND(VALUE(SUBSTITUTE(実質収支比率等に係る経年分析!J$49,"▲","-")),2),NA())</f>
        <v>-3.73</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0.18</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0.24</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0.16</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0.23</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0.2</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#N/A</v>
      </c>
      <c r="I28" s="175">
        <f>IF(ROUND(VALUE(SUBSTITUTE(連結実質赤字比率に係る赤字・黒字の構成分析!I$42,"▲", "-")), 2) &gt;= 0, ABS(ROUND(VALUE(SUBSTITUTE(連結実質赤字比率に係る赤字・黒字の構成分析!I$42,"▲", "-")), 2)), NA())</f>
        <v>0</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下水道事業会計（特定環境保全公共下水道事業）</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0.19</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0.25</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0.24</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0.17</v>
      </c>
    </row>
    <row r="30" spans="1:11" x14ac:dyDescent="0.15">
      <c r="A30" s="175" t="str">
        <f>IF(連結実質赤字比率に係る赤字・黒字の構成分析!C$40="",NA(),連結実質赤字比率に係る赤字・黒字の構成分析!C$40)</f>
        <v>国民健康保険事業特別会計（事業勘定）</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2.62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2.7</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1.3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1.71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0.21</v>
      </c>
    </row>
    <row r="31" spans="1:11" x14ac:dyDescent="0.15">
      <c r="A31" s="175" t="str">
        <f>IF(連結実質赤字比率に係る赤字・黒字の構成分析!C$39="",NA(),連結実質赤字比率に係る赤字・黒字の構成分析!C$39)</f>
        <v>介護保険事業特別会計（保険事業勘定）</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0.7</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0.92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0.61</v>
      </c>
    </row>
    <row r="32" spans="1:11" x14ac:dyDescent="0.15">
      <c r="A32" s="175" t="str">
        <f>IF(連結実質赤字比率に係る赤字・黒字の構成分析!C$38="",NA(),連結実質赤字比率に係る赤字・黒字の構成分析!C$38)</f>
        <v>下水道事業会計（公共下水道事業）</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0.64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2.2799999999999998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2.98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2.74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2.95</v>
      </c>
    </row>
    <row r="33" spans="1:16" x14ac:dyDescent="0.15">
      <c r="A33" s="175" t="str">
        <f>IF(連結実質赤字比率に係る赤字・黒字の構成分析!C$37="",NA(),連結実質赤字比率に係る赤字・黒字の構成分析!C$37)</f>
        <v>一般会計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5.1100000000000003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5.01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10.36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7.19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5.34</v>
      </c>
    </row>
    <row r="34" spans="1:16" x14ac:dyDescent="0.15">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6.26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5.5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5.68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6.87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8.2200000000000006</v>
      </c>
    </row>
    <row r="35" spans="1:16" x14ac:dyDescent="0.15">
      <c r="A35" s="175" t="str">
        <f>IF(連結実質赤字比率に係る赤字・黒字の構成分析!C$35="",NA(),連結実質赤字比率に係る赤字・黒字の構成分析!C$35)</f>
        <v>病院事業会計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16.95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18.12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9.15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10.51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8.5399999999999991</v>
      </c>
    </row>
    <row r="36" spans="1:16" x14ac:dyDescent="0.15">
      <c r="A36" s="175" t="str">
        <f>IF(連結実質赤字比率に係る赤字・黒字の構成分析!C$34="",NA(),連結実質赤字比率に係る赤字・黒字の構成分析!C$34)</f>
        <v>診療所事業会計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0.06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0.01</v>
      </c>
      <c r="F36" s="175">
        <f>IF(ROUND(VALUE(SUBSTITUTE(連結実質赤字比率に係る赤字・黒字の構成分析!H$34,"▲", "-")), 2) &lt; 0, ABS(ROUND(VALUE(SUBSTITUTE(連結実質赤字比率に係る赤字・黒字の構成分析!H$34,"▲", "-")), 2)), NA())</f>
        <v>0.01</v>
      </c>
      <c r="G36" s="175" t="e">
        <f>IF(ROUND(VALUE(SUBSTITUTE(連結実質赤字比率に係る赤字・黒字の構成分析!H$34,"▲", "-")), 2) &gt;= 0, ABS(ROUND(VALUE(SUBSTITUTE(連結実質赤字比率に係る赤字・黒字の構成分析!H$34,"▲", "-")), 2)), NA())</f>
        <v>#N/A</v>
      </c>
      <c r="H36" s="175">
        <f>IF(ROUND(VALUE(SUBSTITUTE(連結実質赤字比率に係る赤字・黒字の構成分析!I$34,"▲", "-")), 2) &lt; 0, ABS(ROUND(VALUE(SUBSTITUTE(連結実質赤字比率に係る赤字・黒字の構成分析!I$34,"▲", "-")), 2)), NA())</f>
        <v>0.01</v>
      </c>
      <c r="I36" s="175" t="e">
        <f>IF(ROUND(VALUE(SUBSTITUTE(連結実質赤字比率に係る赤字・黒字の構成分析!I$34,"▲", "-")), 2) &gt;= 0, ABS(ROUND(VALUE(SUBSTITUTE(連結実質赤字比率に係る赤字・黒字の構成分析!I$34,"▲", "-")), 2)), NA())</f>
        <v>#N/A</v>
      </c>
      <c r="J36" s="175">
        <f>IF(ROUND(VALUE(SUBSTITUTE(連結実質赤字比率に係る赤字・黒字の構成分析!J$34,"▲", "-")), 2) &lt; 0, ABS(ROUND(VALUE(SUBSTITUTE(連結実質赤字比率に係る赤字・黒字の構成分析!J$34,"▲", "-")), 2)), NA())</f>
        <v>0.01</v>
      </c>
      <c r="K36" s="175" t="e">
        <f>IF(ROUND(VALUE(SUBSTITUTE(連結実質赤字比率に係る赤字・黒字の構成分析!J$34,"▲", "-")), 2) &gt;= 0, ABS(ROUND(VALUE(SUBSTITUTE(連結実質赤字比率に係る赤字・黒字の構成分析!J$34,"▲", "-")), 2)), NA())</f>
        <v>#N/A</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5155</v>
      </c>
      <c r="E42" s="176"/>
      <c r="F42" s="176"/>
      <c r="G42" s="176">
        <f>'実質公債費比率（分子）の構造'!L$52</f>
        <v>5003</v>
      </c>
      <c r="H42" s="176"/>
      <c r="I42" s="176"/>
      <c r="J42" s="176">
        <f>'実質公債費比率（分子）の構造'!M$52</f>
        <v>4885</v>
      </c>
      <c r="K42" s="176"/>
      <c r="L42" s="176"/>
      <c r="M42" s="176">
        <f>'実質公債費比率（分子）の構造'!N$52</f>
        <v>4679</v>
      </c>
      <c r="N42" s="176"/>
      <c r="O42" s="176"/>
      <c r="P42" s="176">
        <f>'実質公債費比率（分子）の構造'!O$52</f>
        <v>4500</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64</v>
      </c>
      <c r="B46" s="176">
        <f>'実質公債費比率（分子）の構造'!K$48</f>
        <v>1204</v>
      </c>
      <c r="C46" s="176"/>
      <c r="D46" s="176"/>
      <c r="E46" s="176">
        <f>'実質公債費比率（分子）の構造'!L$48</f>
        <v>1154</v>
      </c>
      <c r="F46" s="176"/>
      <c r="G46" s="176"/>
      <c r="H46" s="176">
        <f>'実質公債費比率（分子）の構造'!M$48</f>
        <v>1104</v>
      </c>
      <c r="I46" s="176"/>
      <c r="J46" s="176"/>
      <c r="K46" s="176">
        <f>'実質公債費比率（分子）の構造'!N$48</f>
        <v>1063</v>
      </c>
      <c r="L46" s="176"/>
      <c r="M46" s="176"/>
      <c r="N46" s="176">
        <f>'実質公債費比率（分子）の構造'!O$48</f>
        <v>1137</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5201</v>
      </c>
      <c r="C49" s="176"/>
      <c r="D49" s="176"/>
      <c r="E49" s="176">
        <f>'実質公債費比率（分子）の構造'!L$45</f>
        <v>5034</v>
      </c>
      <c r="F49" s="176"/>
      <c r="G49" s="176"/>
      <c r="H49" s="176">
        <f>'実質公債費比率（分子）の構造'!M$45</f>
        <v>4841</v>
      </c>
      <c r="I49" s="176"/>
      <c r="J49" s="176"/>
      <c r="K49" s="176">
        <f>'実質公債費比率（分子）の構造'!N$45</f>
        <v>4717</v>
      </c>
      <c r="L49" s="176"/>
      <c r="M49" s="176"/>
      <c r="N49" s="176">
        <f>'実質公債費比率（分子）の構造'!O$45</f>
        <v>4543</v>
      </c>
      <c r="O49" s="176"/>
      <c r="P49" s="176"/>
    </row>
    <row r="50" spans="1:16" x14ac:dyDescent="0.15">
      <c r="A50" s="176" t="s">
        <v>67</v>
      </c>
      <c r="B50" s="176" t="e">
        <f>NA()</f>
        <v>#N/A</v>
      </c>
      <c r="C50" s="176">
        <f>IF(ISNUMBER('実質公債費比率（分子）の構造'!K$53),'実質公債費比率（分子）の構造'!K$53,NA())</f>
        <v>1250</v>
      </c>
      <c r="D50" s="176" t="e">
        <f>NA()</f>
        <v>#N/A</v>
      </c>
      <c r="E50" s="176" t="e">
        <f>NA()</f>
        <v>#N/A</v>
      </c>
      <c r="F50" s="176">
        <f>IF(ISNUMBER('実質公債費比率（分子）の構造'!L$53),'実質公債費比率（分子）の構造'!L$53,NA())</f>
        <v>1185</v>
      </c>
      <c r="G50" s="176" t="e">
        <f>NA()</f>
        <v>#N/A</v>
      </c>
      <c r="H50" s="176" t="e">
        <f>NA()</f>
        <v>#N/A</v>
      </c>
      <c r="I50" s="176">
        <f>IF(ISNUMBER('実質公債費比率（分子）の構造'!M$53),'実質公債費比率（分子）の構造'!M$53,NA())</f>
        <v>1060</v>
      </c>
      <c r="J50" s="176" t="e">
        <f>NA()</f>
        <v>#N/A</v>
      </c>
      <c r="K50" s="176" t="e">
        <f>NA()</f>
        <v>#N/A</v>
      </c>
      <c r="L50" s="176">
        <f>IF(ISNUMBER('実質公債費比率（分子）の構造'!N$53),'実質公債費比率（分子）の構造'!N$53,NA())</f>
        <v>1101</v>
      </c>
      <c r="M50" s="176" t="e">
        <f>NA()</f>
        <v>#N/A</v>
      </c>
      <c r="N50" s="176" t="e">
        <f>NA()</f>
        <v>#N/A</v>
      </c>
      <c r="O50" s="176">
        <f>IF(ISNUMBER('実質公債費比率（分子）の構造'!O$53),'実質公債費比率（分子）の構造'!O$53,NA())</f>
        <v>1180</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38782</v>
      </c>
      <c r="E56" s="175"/>
      <c r="F56" s="175"/>
      <c r="G56" s="175">
        <f>'将来負担比率（分子）の構造'!J$52</f>
        <v>37614</v>
      </c>
      <c r="H56" s="175"/>
      <c r="I56" s="175"/>
      <c r="J56" s="175">
        <f>'将来負担比率（分子）の構造'!K$52</f>
        <v>36361</v>
      </c>
      <c r="K56" s="175"/>
      <c r="L56" s="175"/>
      <c r="M56" s="175">
        <f>'将来負担比率（分子）の構造'!L$52</f>
        <v>34276</v>
      </c>
      <c r="N56" s="175"/>
      <c r="O56" s="175"/>
      <c r="P56" s="175">
        <f>'将来負担比率（分子）の構造'!M$52</f>
        <v>33049</v>
      </c>
    </row>
    <row r="57" spans="1:16" x14ac:dyDescent="0.15">
      <c r="A57" s="175" t="s">
        <v>42</v>
      </c>
      <c r="B57" s="175"/>
      <c r="C57" s="175"/>
      <c r="D57" s="175">
        <f>'将来負担比率（分子）の構造'!I$51</f>
        <v>5653</v>
      </c>
      <c r="E57" s="175"/>
      <c r="F57" s="175"/>
      <c r="G57" s="175">
        <f>'将来負担比率（分子）の構造'!J$51</f>
        <v>5773</v>
      </c>
      <c r="H57" s="175"/>
      <c r="I57" s="175"/>
      <c r="J57" s="175">
        <f>'将来負担比率（分子）の構造'!K$51</f>
        <v>5478</v>
      </c>
      <c r="K57" s="175"/>
      <c r="L57" s="175"/>
      <c r="M57" s="175">
        <f>'将来負担比率（分子）の構造'!L$51</f>
        <v>5641</v>
      </c>
      <c r="N57" s="175"/>
      <c r="O57" s="175"/>
      <c r="P57" s="175">
        <f>'将来負担比率（分子）の構造'!M$51</f>
        <v>6142</v>
      </c>
    </row>
    <row r="58" spans="1:16" x14ac:dyDescent="0.15">
      <c r="A58" s="175" t="s">
        <v>41</v>
      </c>
      <c r="B58" s="175"/>
      <c r="C58" s="175"/>
      <c r="D58" s="175">
        <f>'将来負担比率（分子）の構造'!I$50</f>
        <v>8451</v>
      </c>
      <c r="E58" s="175"/>
      <c r="F58" s="175"/>
      <c r="G58" s="175">
        <f>'将来負担比率（分子）の構造'!J$50</f>
        <v>8319</v>
      </c>
      <c r="H58" s="175"/>
      <c r="I58" s="175"/>
      <c r="J58" s="175">
        <f>'将来負担比率（分子）の構造'!K$50</f>
        <v>9711</v>
      </c>
      <c r="K58" s="175"/>
      <c r="L58" s="175"/>
      <c r="M58" s="175">
        <f>'将来負担比率（分子）の構造'!L$50</f>
        <v>11175</v>
      </c>
      <c r="N58" s="175"/>
      <c r="O58" s="175"/>
      <c r="P58" s="175">
        <f>'将来負担比率（分子）の構造'!M$50</f>
        <v>11478</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246</v>
      </c>
      <c r="C61" s="175"/>
      <c r="D61" s="175"/>
      <c r="E61" s="175">
        <f>'将来負担比率（分子）の構造'!J$46</f>
        <v>239</v>
      </c>
      <c r="F61" s="175"/>
      <c r="G61" s="175"/>
      <c r="H61" s="175">
        <f>'将来負担比率（分子）の構造'!K$46</f>
        <v>272</v>
      </c>
      <c r="I61" s="175"/>
      <c r="J61" s="175"/>
      <c r="K61" s="175">
        <f>'将来負担比率（分子）の構造'!L$46</f>
        <v>82</v>
      </c>
      <c r="L61" s="175"/>
      <c r="M61" s="175"/>
      <c r="N61" s="175">
        <f>'将来負担比率（分子）の構造'!M$46</f>
        <v>198</v>
      </c>
      <c r="O61" s="175"/>
      <c r="P61" s="175"/>
    </row>
    <row r="62" spans="1:16" x14ac:dyDescent="0.15">
      <c r="A62" s="175" t="s">
        <v>35</v>
      </c>
      <c r="B62" s="175">
        <f>'将来負担比率（分子）の構造'!I$45</f>
        <v>5340</v>
      </c>
      <c r="C62" s="175"/>
      <c r="D62" s="175"/>
      <c r="E62" s="175">
        <f>'将来負担比率（分子）の構造'!J$45</f>
        <v>5183</v>
      </c>
      <c r="F62" s="175"/>
      <c r="G62" s="175"/>
      <c r="H62" s="175">
        <f>'将来負担比率（分子）の構造'!K$45</f>
        <v>5048</v>
      </c>
      <c r="I62" s="175"/>
      <c r="J62" s="175"/>
      <c r="K62" s="175">
        <f>'将来負担比率（分子）の構造'!L$45</f>
        <v>5022</v>
      </c>
      <c r="L62" s="175"/>
      <c r="M62" s="175"/>
      <c r="N62" s="175">
        <f>'将来負担比率（分子）の構造'!M$45</f>
        <v>5012</v>
      </c>
      <c r="O62" s="175"/>
      <c r="P62" s="175"/>
    </row>
    <row r="63" spans="1:16" x14ac:dyDescent="0.15">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13677</v>
      </c>
      <c r="C64" s="175"/>
      <c r="D64" s="175"/>
      <c r="E64" s="175">
        <f>'将来負担比率（分子）の構造'!J$43</f>
        <v>13677</v>
      </c>
      <c r="F64" s="175"/>
      <c r="G64" s="175"/>
      <c r="H64" s="175">
        <f>'将来負担比率（分子）の構造'!K$43</f>
        <v>13737</v>
      </c>
      <c r="I64" s="175"/>
      <c r="J64" s="175"/>
      <c r="K64" s="175">
        <f>'将来負担比率（分子）の構造'!L$43</f>
        <v>13524</v>
      </c>
      <c r="L64" s="175"/>
      <c r="M64" s="175"/>
      <c r="N64" s="175">
        <f>'将来負担比率（分子）の構造'!M$43</f>
        <v>14403</v>
      </c>
      <c r="O64" s="175"/>
      <c r="P64" s="175"/>
    </row>
    <row r="65" spans="1:16" x14ac:dyDescent="0.15">
      <c r="A65" s="175" t="s">
        <v>32</v>
      </c>
      <c r="B65" s="175">
        <f>'将来負担比率（分子）の構造'!I$42</f>
        <v>393</v>
      </c>
      <c r="C65" s="175"/>
      <c r="D65" s="175"/>
      <c r="E65" s="175">
        <f>'将来負担比率（分子）の構造'!J$42</f>
        <v>394</v>
      </c>
      <c r="F65" s="175"/>
      <c r="G65" s="175"/>
      <c r="H65" s="175">
        <f>'将来負担比率（分子）の構造'!K$42</f>
        <v>395</v>
      </c>
      <c r="I65" s="175"/>
      <c r="J65" s="175"/>
      <c r="K65" s="175">
        <f>'将来負担比率（分子）の構造'!L$42</f>
        <v>396</v>
      </c>
      <c r="L65" s="175"/>
      <c r="M65" s="175"/>
      <c r="N65" s="175">
        <f>'将来負担比率（分子）の構造'!M$42</f>
        <v>397</v>
      </c>
      <c r="O65" s="175"/>
      <c r="P65" s="175"/>
    </row>
    <row r="66" spans="1:16" x14ac:dyDescent="0.15">
      <c r="A66" s="175" t="s">
        <v>31</v>
      </c>
      <c r="B66" s="175">
        <f>'将来負担比率（分子）の構造'!I$41</f>
        <v>40751</v>
      </c>
      <c r="C66" s="175"/>
      <c r="D66" s="175"/>
      <c r="E66" s="175">
        <f>'将来負担比率（分子）の構造'!J$41</f>
        <v>40312</v>
      </c>
      <c r="F66" s="175"/>
      <c r="G66" s="175"/>
      <c r="H66" s="175">
        <f>'将来負担比率（分子）の構造'!K$41</f>
        <v>39743</v>
      </c>
      <c r="I66" s="175"/>
      <c r="J66" s="175"/>
      <c r="K66" s="175">
        <f>'将来負担比率（分子）の構造'!L$41</f>
        <v>38695</v>
      </c>
      <c r="L66" s="175"/>
      <c r="M66" s="175"/>
      <c r="N66" s="175">
        <f>'将来負担比率（分子）の構造'!M$41</f>
        <v>37342</v>
      </c>
      <c r="O66" s="175"/>
      <c r="P66" s="175"/>
    </row>
    <row r="67" spans="1:16" x14ac:dyDescent="0.15">
      <c r="A67" s="175" t="s">
        <v>71</v>
      </c>
      <c r="B67" s="175" t="e">
        <f>NA()</f>
        <v>#N/A</v>
      </c>
      <c r="C67" s="175">
        <f>IF(ISNUMBER('将来負担比率（分子）の構造'!I$53), IF('将来負担比率（分子）の構造'!I$53 &lt; 0, 0, '将来負担比率（分子）の構造'!I$53), NA())</f>
        <v>7520</v>
      </c>
      <c r="D67" s="175" t="e">
        <f>NA()</f>
        <v>#N/A</v>
      </c>
      <c r="E67" s="175" t="e">
        <f>NA()</f>
        <v>#N/A</v>
      </c>
      <c r="F67" s="175">
        <f>IF(ISNUMBER('将来負担比率（分子）の構造'!J$53), IF('将来負担比率（分子）の構造'!J$53 &lt; 0, 0, '将来負担比率（分子）の構造'!J$53), NA())</f>
        <v>8098</v>
      </c>
      <c r="G67" s="175" t="e">
        <f>NA()</f>
        <v>#N/A</v>
      </c>
      <c r="H67" s="175" t="e">
        <f>NA()</f>
        <v>#N/A</v>
      </c>
      <c r="I67" s="175">
        <f>IF(ISNUMBER('将来負担比率（分子）の構造'!K$53), IF('将来負担比率（分子）の構造'!K$53 &lt; 0, 0, '将来負担比率（分子）の構造'!K$53), NA())</f>
        <v>7647</v>
      </c>
      <c r="J67" s="175" t="e">
        <f>NA()</f>
        <v>#N/A</v>
      </c>
      <c r="K67" s="175" t="e">
        <f>NA()</f>
        <v>#N/A</v>
      </c>
      <c r="L67" s="175">
        <f>IF(ISNUMBER('将来負担比率（分子）の構造'!L$53), IF('将来負担比率（分子）の構造'!L$53 &lt; 0, 0, '将来負担比率（分子）の構造'!L$53), NA())</f>
        <v>6627</v>
      </c>
      <c r="M67" s="175" t="e">
        <f>NA()</f>
        <v>#N/A</v>
      </c>
      <c r="N67" s="175" t="e">
        <f>NA()</f>
        <v>#N/A</v>
      </c>
      <c r="O67" s="175">
        <f>IF(ISNUMBER('将来負担比率（分子）の構造'!M$53), IF('将来負担比率（分子）の構造'!M$53 &lt; 0, 0, '将来負担比率（分子）の構造'!M$53), NA())</f>
        <v>6683</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3609</v>
      </c>
      <c r="C72" s="179">
        <f>基金残高に係る経年分析!G55</f>
        <v>4543</v>
      </c>
      <c r="D72" s="179">
        <f>基金残高に係る経年分析!H55</f>
        <v>4884</v>
      </c>
    </row>
    <row r="73" spans="1:16" x14ac:dyDescent="0.15">
      <c r="A73" s="178" t="s">
        <v>74</v>
      </c>
      <c r="B73" s="179">
        <f>基金残高に係る経年分析!F56</f>
        <v>1071</v>
      </c>
      <c r="C73" s="179">
        <f>基金残高に係る経年分析!G56</f>
        <v>1071</v>
      </c>
      <c r="D73" s="179">
        <f>基金残高に係る経年分析!H56</f>
        <v>1031</v>
      </c>
    </row>
    <row r="74" spans="1:16" x14ac:dyDescent="0.15">
      <c r="A74" s="178" t="s">
        <v>75</v>
      </c>
      <c r="B74" s="179">
        <f>基金残高に係る経年分析!F57</f>
        <v>4607</v>
      </c>
      <c r="C74" s="179">
        <f>基金残高に係る経年分析!G57</f>
        <v>4565</v>
      </c>
      <c r="D74" s="179">
        <f>基金残高に係る経年分析!H57</f>
        <v>4267</v>
      </c>
    </row>
  </sheetData>
  <sheetProtection algorithmName="SHA-512" hashValue="MRtgDBKPuZztH6Lq19uRaXzb+eEa5GkHdxYkrf7Emy4F+PrNHO1fepylgX7c0o0i/3kGQX1UfQIekwaBAqy1fw==" saltValue="A8jt5+lRnRyNFygmWueUq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0201211</cp:lastModifiedBy>
  <cp:lastPrinted>2025-03-12T04:29:55Z</cp:lastPrinted>
  <dcterms:created xsi:type="dcterms:W3CDTF">2025-02-19T05:21:46Z</dcterms:created>
  <dcterms:modified xsi:type="dcterms:W3CDTF">2025-03-12T06:07:32Z</dcterms:modified>
  <cp:category/>
</cp:coreProperties>
</file>